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-disc\დუშეთი\წერეთელი\"/>
    </mc:Choice>
  </mc:AlternateContent>
  <xr:revisionPtr revIDLastSave="0" documentId="13_ncr:1_{57E85440-1672-4866-8D99-18753A955136}" xr6:coauthVersionLast="43" xr6:coauthVersionMax="43" xr10:uidLastSave="{00000000-0000-0000-0000-000000000000}"/>
  <bookViews>
    <workbookView xWindow="-120" yWindow="-120" windowWidth="29040" windowHeight="15720" tabRatio="423" activeTab="1" xr2:uid="{00000000-000D-0000-FFFF-FFFF00000000}"/>
  </bookViews>
  <sheets>
    <sheet name="Tavp" sheetId="30" r:id="rId1"/>
    <sheet name="nakrebi" sheetId="4" r:id="rId2"/>
    <sheet name="samsheneblo" sheetId="43" r:id="rId3"/>
    <sheet name="wyal-kanal,vent " sheetId="39" r:id="rId4"/>
    <sheet name="eleqtro " sheetId="40" r:id="rId5"/>
    <sheet name="gatboba" sheetId="41" r:id="rId6"/>
    <sheet name="susti denebi" sheetId="44" r:id="rId7"/>
  </sheets>
  <externalReferences>
    <externalReference r:id="rId8"/>
  </externalReferences>
  <definedNames>
    <definedName name="_xlnm._FilterDatabase" localSheetId="4" hidden="1">'eleqtro '!$C$1:$C$48</definedName>
    <definedName name="_xlnm._FilterDatabase" localSheetId="2" hidden="1">samsheneblo!$B$2:$B$304</definedName>
    <definedName name="_xlnm._FilterDatabase" localSheetId="6" hidden="1">'susti denebi'!$C$1:$C$50</definedName>
    <definedName name="ddddccvf55141023" localSheetId="6">#REF!</definedName>
    <definedName name="ddddccvf55141023">#REF!</definedName>
    <definedName name="dsfghyujik747859" localSheetId="6">#REF!</definedName>
    <definedName name="dsfghyujik747859" localSheetId="0">[1]atraqcionebi!#REF!</definedName>
    <definedName name="dsfghyujik747859">#REF!</definedName>
    <definedName name="gfgf547874" localSheetId="6">#REF!</definedName>
    <definedName name="gfgf547874">#REF!</definedName>
    <definedName name="ghgfhjkjh54789" localSheetId="6">#REF!</definedName>
    <definedName name="ghgfhjkjh54789">#REF!</definedName>
    <definedName name="hgggggytf747896" localSheetId="6">#REF!</definedName>
    <definedName name="hgggggytf747896" localSheetId="0">[1]atraqcionebi!#REF!</definedName>
    <definedName name="hgggggytf747896">#REF!</definedName>
    <definedName name="jhjhkliok20203.569" localSheetId="6">#REF!</definedName>
    <definedName name="jhjhkliok20203.569">#REF!</definedName>
    <definedName name="_xlnm.Print_Area" localSheetId="4">'eleqtro '!$A$1:$H$49</definedName>
    <definedName name="_xlnm.Print_Area" localSheetId="5">gatboba!$A$1:$J$100</definedName>
    <definedName name="_xlnm.Print_Area" localSheetId="1">nakrebi!$A$1:$K$25</definedName>
    <definedName name="_xlnm.Print_Area" localSheetId="2">samsheneblo!$A$1:$J$312</definedName>
    <definedName name="_xlnm.Print_Area" localSheetId="6">'susti denebi'!$A$1:$H$53</definedName>
    <definedName name="_xlnm.Print_Area" localSheetId="3">'wyal-kanal,vent '!$A$1:$J$179</definedName>
    <definedName name="_xlnm.Print_Titles" localSheetId="4">'eleqtro '!$10:$10</definedName>
    <definedName name="_xlnm.Print_Titles" localSheetId="5">gatboba!$11:$11</definedName>
    <definedName name="_xlnm.Print_Titles" localSheetId="2">samsheneblo!$9:$9</definedName>
    <definedName name="_xlnm.Print_Titles" localSheetId="6">'susti denebi'!$10:$10</definedName>
    <definedName name="_xlnm.Print_Titles" localSheetId="3">'wyal-kanal,vent '!#REF!</definedName>
    <definedName name="sdsss41458" localSheetId="6">#REF!</definedName>
    <definedName name="sdsss41458">#REF!</definedName>
    <definedName name="sssss5478785" localSheetId="6">#REF!</definedName>
    <definedName name="sssss5478785">#REF!</definedName>
    <definedName name="Summary" localSheetId="5">#REF!</definedName>
    <definedName name="Summary" localSheetId="6">#REF!</definedName>
    <definedName name="Summary">#REF!</definedName>
    <definedName name="tfgtyujhikj" localSheetId="6">#REF!</definedName>
    <definedName name="tfgtyujhikj">#REF!</definedName>
    <definedName name="yhjuikj65412147" localSheetId="6">#REF!</definedName>
    <definedName name="yhjuikj65412147">#REF!</definedName>
    <definedName name="yhyujkiu4785689" localSheetId="6">#REF!</definedName>
    <definedName name="yhyujkiu478568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3" l="1"/>
  <c r="E160" i="39" l="1"/>
  <c r="I160" i="39" s="1"/>
  <c r="J160" i="39" s="1"/>
  <c r="E159" i="39"/>
  <c r="I159" i="39" s="1"/>
  <c r="J159" i="39" s="1"/>
  <c r="E158" i="39"/>
  <c r="G158" i="39" s="1"/>
  <c r="J158" i="39" s="1"/>
  <c r="E282" i="43"/>
  <c r="I282" i="43" s="1"/>
  <c r="J282" i="43" s="1"/>
  <c r="E281" i="43"/>
  <c r="I281" i="43" s="1"/>
  <c r="J281" i="43" s="1"/>
  <c r="E280" i="43"/>
  <c r="I280" i="43" s="1"/>
  <c r="J280" i="43" s="1"/>
  <c r="E279" i="43"/>
  <c r="I279" i="43" s="1"/>
  <c r="J279" i="43" s="1"/>
  <c r="I278" i="43"/>
  <c r="J278" i="43" s="1"/>
  <c r="I277" i="43"/>
  <c r="J277" i="43" s="1"/>
  <c r="E276" i="43"/>
  <c r="I276" i="43" s="1"/>
  <c r="J276" i="43" s="1"/>
  <c r="E275" i="43"/>
  <c r="I275" i="43" s="1"/>
  <c r="J275" i="43" s="1"/>
  <c r="E274" i="43"/>
  <c r="I274" i="43" s="1"/>
  <c r="J274" i="43" s="1"/>
  <c r="E273" i="43"/>
  <c r="G273" i="43" s="1"/>
  <c r="J273" i="43" s="1"/>
  <c r="E271" i="43"/>
  <c r="I271" i="43" s="1"/>
  <c r="J271" i="43" s="1"/>
  <c r="E270" i="43"/>
  <c r="I270" i="43" s="1"/>
  <c r="J270" i="43" s="1"/>
  <c r="E269" i="43"/>
  <c r="I269" i="43" s="1"/>
  <c r="J269" i="43" s="1"/>
  <c r="E268" i="43"/>
  <c r="I268" i="43" s="1"/>
  <c r="J268" i="43" s="1"/>
  <c r="I267" i="43"/>
  <c r="J267" i="43" s="1"/>
  <c r="I266" i="43"/>
  <c r="J266" i="43" s="1"/>
  <c r="E265" i="43"/>
  <c r="I265" i="43" s="1"/>
  <c r="J265" i="43" s="1"/>
  <c r="E264" i="43"/>
  <c r="I264" i="43" s="1"/>
  <c r="J264" i="43" s="1"/>
  <c r="E263" i="43"/>
  <c r="I263" i="43" s="1"/>
  <c r="J263" i="43" s="1"/>
  <c r="E262" i="43"/>
  <c r="G262" i="43" s="1"/>
  <c r="J262" i="43" s="1"/>
  <c r="E260" i="43"/>
  <c r="I260" i="43" s="1"/>
  <c r="J260" i="43" s="1"/>
  <c r="E259" i="43"/>
  <c r="I259" i="43" s="1"/>
  <c r="J259" i="43" s="1"/>
  <c r="E258" i="43"/>
  <c r="I258" i="43" s="1"/>
  <c r="J258" i="43" s="1"/>
  <c r="E257" i="43"/>
  <c r="I257" i="43" s="1"/>
  <c r="J257" i="43" s="1"/>
  <c r="E256" i="43"/>
  <c r="I256" i="43" s="1"/>
  <c r="J256" i="43" s="1"/>
  <c r="E255" i="43"/>
  <c r="I255" i="43" s="1"/>
  <c r="J255" i="43" s="1"/>
  <c r="I254" i="43"/>
  <c r="J254" i="43" s="1"/>
  <c r="E253" i="43"/>
  <c r="I253" i="43" s="1"/>
  <c r="J253" i="43" s="1"/>
  <c r="E252" i="43"/>
  <c r="G252" i="43" s="1"/>
  <c r="J252" i="43" s="1"/>
  <c r="D283" i="43"/>
  <c r="E286" i="43" s="1"/>
  <c r="I286" i="43" s="1"/>
  <c r="J286" i="43" s="1"/>
  <c r="G36" i="40"/>
  <c r="E36" i="40"/>
  <c r="H168" i="43"/>
  <c r="F167" i="43"/>
  <c r="F142" i="43"/>
  <c r="F138" i="43"/>
  <c r="H136" i="43"/>
  <c r="F123" i="43"/>
  <c r="H50" i="43"/>
  <c r="E59" i="43"/>
  <c r="I59" i="43" s="1"/>
  <c r="F128" i="43"/>
  <c r="J157" i="39" l="1"/>
  <c r="J261" i="43"/>
  <c r="J272" i="43"/>
  <c r="J251" i="43"/>
  <c r="E285" i="43"/>
  <c r="I285" i="43" s="1"/>
  <c r="J285" i="43" s="1"/>
  <c r="E284" i="43"/>
  <c r="G284" i="43" s="1"/>
  <c r="J284" i="43" s="1"/>
  <c r="J283" i="43" l="1"/>
  <c r="E240" i="43"/>
  <c r="E242" i="43"/>
  <c r="E244" i="43"/>
  <c r="I244" i="43" s="1"/>
  <c r="J244" i="43" s="1"/>
  <c r="E243" i="43"/>
  <c r="I243" i="43" s="1"/>
  <c r="J243" i="43" s="1"/>
  <c r="I242" i="43"/>
  <c r="J242" i="43" s="1"/>
  <c r="I241" i="43"/>
  <c r="J241" i="43" s="1"/>
  <c r="I239" i="43"/>
  <c r="J239" i="43" s="1"/>
  <c r="E238" i="43"/>
  <c r="G238" i="43" s="1"/>
  <c r="J238" i="43" s="1"/>
  <c r="G17" i="43"/>
  <c r="D23" i="43"/>
  <c r="E24" i="43" s="1"/>
  <c r="G24" i="43" s="1"/>
  <c r="J24" i="43" s="1"/>
  <c r="I113" i="43"/>
  <c r="G113" i="43"/>
  <c r="D245" i="43"/>
  <c r="E247" i="43" s="1"/>
  <c r="E235" i="43"/>
  <c r="G235" i="43" s="1"/>
  <c r="H169" i="39"/>
  <c r="H173" i="39" s="1"/>
  <c r="H177" i="39" s="1"/>
  <c r="H78" i="41"/>
  <c r="H82" i="41" s="1"/>
  <c r="J17" i="43" l="1"/>
  <c r="G240" i="43"/>
  <c r="I240" i="43"/>
  <c r="H154" i="39"/>
  <c r="H164" i="39"/>
  <c r="E249" i="43"/>
  <c r="I249" i="43" s="1"/>
  <c r="J249" i="43" s="1"/>
  <c r="E250" i="43"/>
  <c r="I250" i="43" s="1"/>
  <c r="J250" i="43" s="1"/>
  <c r="J113" i="43"/>
  <c r="E248" i="43"/>
  <c r="I248" i="43" s="1"/>
  <c r="J248" i="43" s="1"/>
  <c r="E25" i="43"/>
  <c r="I25" i="43" s="1"/>
  <c r="J25" i="43" s="1"/>
  <c r="J23" i="43" s="1"/>
  <c r="E246" i="43"/>
  <c r="G246" i="43" s="1"/>
  <c r="J246" i="43" s="1"/>
  <c r="I247" i="43"/>
  <c r="J247" i="43" s="1"/>
  <c r="J240" i="43" l="1"/>
  <c r="J237" i="43" s="1"/>
  <c r="J245" i="43"/>
  <c r="E206" i="43" l="1"/>
  <c r="I206" i="43" s="1"/>
  <c r="J206" i="43" s="1"/>
  <c r="E140" i="43"/>
  <c r="I140" i="43" s="1"/>
  <c r="J140" i="43" s="1"/>
  <c r="E139" i="43"/>
  <c r="I139" i="43" s="1"/>
  <c r="J139" i="43" s="1"/>
  <c r="E138" i="43"/>
  <c r="G138" i="43" s="1"/>
  <c r="J138" i="43" s="1"/>
  <c r="H100" i="43"/>
  <c r="H99" i="43"/>
  <c r="H98" i="43"/>
  <c r="H97" i="43"/>
  <c r="H96" i="43"/>
  <c r="H95" i="43"/>
  <c r="H94" i="43"/>
  <c r="H92" i="43"/>
  <c r="H91" i="43"/>
  <c r="H90" i="43"/>
  <c r="F89" i="43"/>
  <c r="H46" i="43"/>
  <c r="H45" i="43"/>
  <c r="H44" i="43"/>
  <c r="E22" i="43"/>
  <c r="I22" i="43" s="1"/>
  <c r="J22" i="43" l="1"/>
  <c r="H67" i="43"/>
  <c r="H66" i="43"/>
  <c r="H68" i="43"/>
  <c r="J137" i="43"/>
  <c r="E233" i="43"/>
  <c r="G233" i="43" s="1"/>
  <c r="J233" i="43" s="1"/>
  <c r="E234" i="43"/>
  <c r="I234" i="43" s="1"/>
  <c r="J234" i="43" s="1"/>
  <c r="I235" i="43" l="1"/>
  <c r="J235" i="43" s="1"/>
  <c r="J232" i="43" s="1"/>
  <c r="E231" i="43"/>
  <c r="I231" i="43" s="1"/>
  <c r="J231" i="43" s="1"/>
  <c r="E230" i="43"/>
  <c r="I230" i="43" s="1"/>
  <c r="J230" i="43" s="1"/>
  <c r="E229" i="43"/>
  <c r="G229" i="43" s="1"/>
  <c r="J229" i="43" s="1"/>
  <c r="D236" i="43"/>
  <c r="I236" i="43" s="1"/>
  <c r="D223" i="43"/>
  <c r="D177" i="43"/>
  <c r="E210" i="43"/>
  <c r="I210" i="43" s="1"/>
  <c r="J210" i="43" s="1"/>
  <c r="E215" i="43"/>
  <c r="I215" i="43" s="1"/>
  <c r="J215" i="43" s="1"/>
  <c r="E214" i="43"/>
  <c r="I214" i="43" s="1"/>
  <c r="J214" i="43" s="1"/>
  <c r="E213" i="43"/>
  <c r="G213" i="43" s="1"/>
  <c r="J213" i="43" s="1"/>
  <c r="E211" i="43"/>
  <c r="I211" i="43" s="1"/>
  <c r="J211" i="43" s="1"/>
  <c r="E209" i="43"/>
  <c r="G209" i="43" s="1"/>
  <c r="J209" i="43" s="1"/>
  <c r="E207" i="43"/>
  <c r="I207" i="43" s="1"/>
  <c r="J207" i="43" s="1"/>
  <c r="E205" i="43"/>
  <c r="I205" i="43" s="1"/>
  <c r="E204" i="43"/>
  <c r="G204" i="43" s="1"/>
  <c r="E202" i="43"/>
  <c r="I202" i="43" s="1"/>
  <c r="J202" i="43" s="1"/>
  <c r="E201" i="43"/>
  <c r="I201" i="43" s="1"/>
  <c r="J201" i="43" s="1"/>
  <c r="E200" i="43"/>
  <c r="I200" i="43" s="1"/>
  <c r="J200" i="43" s="1"/>
  <c r="E199" i="43"/>
  <c r="G199" i="43" s="1"/>
  <c r="J199" i="43" s="1"/>
  <c r="D189" i="43"/>
  <c r="D160" i="43"/>
  <c r="E163" i="43" s="1"/>
  <c r="I163" i="43" s="1"/>
  <c r="E159" i="43"/>
  <c r="I159" i="43" s="1"/>
  <c r="J159" i="43" s="1"/>
  <c r="E158" i="43"/>
  <c r="I158" i="43" s="1"/>
  <c r="J158" i="43" s="1"/>
  <c r="E157" i="43"/>
  <c r="E156" i="43"/>
  <c r="E155" i="43"/>
  <c r="E154" i="43"/>
  <c r="E153" i="43"/>
  <c r="E152" i="43"/>
  <c r="E151" i="43"/>
  <c r="E150" i="43"/>
  <c r="E149" i="43"/>
  <c r="I149" i="43" s="1"/>
  <c r="J149" i="43" s="1"/>
  <c r="E148" i="43"/>
  <c r="G148" i="43" s="1"/>
  <c r="J148" i="43" s="1"/>
  <c r="G121" i="43"/>
  <c r="I120" i="43"/>
  <c r="D110" i="43"/>
  <c r="E46" i="43"/>
  <c r="I46" i="43" s="1"/>
  <c r="J46" i="43" s="1"/>
  <c r="E45" i="43"/>
  <c r="I45" i="43" s="1"/>
  <c r="J45" i="43" s="1"/>
  <c r="E44" i="43"/>
  <c r="I44" i="43" s="1"/>
  <c r="J44" i="43" s="1"/>
  <c r="E43" i="43"/>
  <c r="I43" i="43" s="1"/>
  <c r="J43" i="43" s="1"/>
  <c r="E42" i="43"/>
  <c r="G42" i="43" s="1"/>
  <c r="J42" i="43" s="1"/>
  <c r="G16" i="43"/>
  <c r="J16" i="43" s="1"/>
  <c r="G15" i="43"/>
  <c r="J15" i="43" s="1"/>
  <c r="G14" i="43"/>
  <c r="J14" i="43" s="1"/>
  <c r="G13" i="43"/>
  <c r="J13" i="43" s="1"/>
  <c r="G12" i="43"/>
  <c r="J12" i="43" s="1"/>
  <c r="J41" i="43" l="1"/>
  <c r="E227" i="43"/>
  <c r="I227" i="43" s="1"/>
  <c r="J227" i="43" s="1"/>
  <c r="E224" i="43"/>
  <c r="G224" i="43" s="1"/>
  <c r="J224" i="43" s="1"/>
  <c r="E225" i="43"/>
  <c r="I225" i="43" s="1"/>
  <c r="J225" i="43" s="1"/>
  <c r="E226" i="43"/>
  <c r="I226" i="43" s="1"/>
  <c r="J226" i="43" s="1"/>
  <c r="J205" i="43"/>
  <c r="J204" i="43"/>
  <c r="E165" i="43"/>
  <c r="I165" i="43" s="1"/>
  <c r="J165" i="43" s="1"/>
  <c r="E164" i="43"/>
  <c r="I164" i="43" s="1"/>
  <c r="J164" i="43" s="1"/>
  <c r="J163" i="43"/>
  <c r="E162" i="43"/>
  <c r="I162" i="43" s="1"/>
  <c r="J162" i="43" s="1"/>
  <c r="E161" i="43"/>
  <c r="G161" i="43" s="1"/>
  <c r="J161" i="43" s="1"/>
  <c r="I152" i="43"/>
  <c r="J152" i="43" s="1"/>
  <c r="I155" i="43"/>
  <c r="J155" i="43" s="1"/>
  <c r="I157" i="43"/>
  <c r="J157" i="43" s="1"/>
  <c r="I156" i="43"/>
  <c r="J156" i="43" s="1"/>
  <c r="I154" i="43"/>
  <c r="J154" i="43" s="1"/>
  <c r="I153" i="43"/>
  <c r="J153" i="43" s="1"/>
  <c r="I150" i="43"/>
  <c r="J150" i="43" s="1"/>
  <c r="I151" i="43"/>
  <c r="J151" i="43" s="1"/>
  <c r="J228" i="43"/>
  <c r="G236" i="43"/>
  <c r="J236" i="43" s="1"/>
  <c r="J208" i="43"/>
  <c r="J212" i="43"/>
  <c r="J198" i="43"/>
  <c r="I121" i="43"/>
  <c r="J121" i="43" s="1"/>
  <c r="G120" i="43"/>
  <c r="J120" i="43" s="1"/>
  <c r="E150" i="39"/>
  <c r="I150" i="39" s="1"/>
  <c r="J150" i="39" s="1"/>
  <c r="E149" i="39"/>
  <c r="I149" i="39" s="1"/>
  <c r="J149" i="39" s="1"/>
  <c r="E148" i="39"/>
  <c r="G148" i="39" s="1"/>
  <c r="J148" i="39" s="1"/>
  <c r="J203" i="43" l="1"/>
  <c r="J147" i="43"/>
  <c r="J223" i="43"/>
  <c r="J147" i="39"/>
  <c r="G28" i="40"/>
  <c r="I87" i="41"/>
  <c r="G87" i="41"/>
  <c r="J87" i="41" l="1"/>
  <c r="G156" i="39"/>
  <c r="G155" i="39"/>
  <c r="I156" i="39"/>
  <c r="J156" i="39" l="1"/>
  <c r="I175" i="43"/>
  <c r="G175" i="43"/>
  <c r="J175" i="43" l="1"/>
  <c r="D290" i="43" l="1"/>
  <c r="E289" i="43"/>
  <c r="I289" i="43" s="1"/>
  <c r="J289" i="43" s="1"/>
  <c r="E288" i="43"/>
  <c r="G288" i="43" s="1"/>
  <c r="J288" i="43" s="1"/>
  <c r="E292" i="43" l="1"/>
  <c r="I292" i="43" s="1"/>
  <c r="J292" i="43" s="1"/>
  <c r="E295" i="43"/>
  <c r="I295" i="43" s="1"/>
  <c r="J295" i="43" s="1"/>
  <c r="E293" i="43"/>
  <c r="I293" i="43" s="1"/>
  <c r="J293" i="43" s="1"/>
  <c r="E294" i="43"/>
  <c r="I294" i="43" s="1"/>
  <c r="J294" i="43" s="1"/>
  <c r="J287" i="43"/>
  <c r="E291" i="43"/>
  <c r="G291" i="43" s="1"/>
  <c r="J291" i="43" s="1"/>
  <c r="G16" i="44"/>
  <c r="G36" i="44"/>
  <c r="G26" i="44"/>
  <c r="J290" i="43" l="1"/>
  <c r="G35" i="44"/>
  <c r="G34" i="44"/>
  <c r="G32" i="44"/>
  <c r="G30" i="44"/>
  <c r="G28" i="44"/>
  <c r="G27" i="44"/>
  <c r="G25" i="44"/>
  <c r="G24" i="44"/>
  <c r="G23" i="44"/>
  <c r="G22" i="44"/>
  <c r="G21" i="44"/>
  <c r="G19" i="44"/>
  <c r="G18" i="44"/>
  <c r="G17" i="44"/>
  <c r="G15" i="44"/>
  <c r="G14" i="44"/>
  <c r="G13" i="44"/>
  <c r="G12" i="44"/>
  <c r="G37" i="44" l="1"/>
  <c r="G38" i="44" s="1"/>
  <c r="I67" i="41"/>
  <c r="J67" i="41" s="1"/>
  <c r="I65" i="41"/>
  <c r="J65" i="41" s="1"/>
  <c r="I59" i="41"/>
  <c r="J59" i="41" s="1"/>
  <c r="I58" i="41"/>
  <c r="J58" i="41" s="1"/>
  <c r="I57" i="41"/>
  <c r="J57" i="41" s="1"/>
  <c r="I56" i="41"/>
  <c r="J56" i="41" s="1"/>
  <c r="I48" i="41"/>
  <c r="J48" i="41" s="1"/>
  <c r="I47" i="41"/>
  <c r="J47" i="41" s="1"/>
  <c r="I49" i="41"/>
  <c r="J49" i="41" s="1"/>
  <c r="I40" i="41"/>
  <c r="J40" i="41" s="1"/>
  <c r="I37" i="41"/>
  <c r="J37" i="41" s="1"/>
  <c r="I36" i="41"/>
  <c r="J36" i="41" s="1"/>
  <c r="I155" i="39"/>
  <c r="J155" i="39" s="1"/>
  <c r="E82" i="41"/>
  <c r="I82" i="41" s="1"/>
  <c r="J82" i="41" s="1"/>
  <c r="E81" i="41"/>
  <c r="E80" i="41"/>
  <c r="G80" i="41" s="1"/>
  <c r="J80" i="41" s="1"/>
  <c r="E78" i="41"/>
  <c r="I78" i="41" s="1"/>
  <c r="J78" i="41" s="1"/>
  <c r="E77" i="41"/>
  <c r="E76" i="41"/>
  <c r="G76" i="41" s="1"/>
  <c r="J76" i="41" s="1"/>
  <c r="E74" i="41"/>
  <c r="I74" i="41" s="1"/>
  <c r="J74" i="41" s="1"/>
  <c r="E73" i="41"/>
  <c r="I73" i="41" s="1"/>
  <c r="J73" i="41" s="1"/>
  <c r="E72" i="41"/>
  <c r="G72" i="41" s="1"/>
  <c r="J72" i="41" s="1"/>
  <c r="I70" i="41"/>
  <c r="J70" i="41" s="1"/>
  <c r="I69" i="41"/>
  <c r="J69" i="41" s="1"/>
  <c r="I66" i="41"/>
  <c r="J66" i="41" s="1"/>
  <c r="I55" i="41"/>
  <c r="J55" i="41" s="1"/>
  <c r="I46" i="41"/>
  <c r="J46" i="41" s="1"/>
  <c r="I39" i="41"/>
  <c r="J39" i="41" s="1"/>
  <c r="I38" i="41"/>
  <c r="J38" i="41" s="1"/>
  <c r="G40" i="44" l="1"/>
  <c r="J11" i="43"/>
  <c r="G39" i="44"/>
  <c r="G42" i="44"/>
  <c r="I77" i="41"/>
  <c r="J77" i="41" s="1"/>
  <c r="J75" i="41" s="1"/>
  <c r="I81" i="41"/>
  <c r="J81" i="41" s="1"/>
  <c r="J79" i="41" s="1"/>
  <c r="J71" i="41"/>
  <c r="G41" i="44" l="1"/>
  <c r="G43" i="44"/>
  <c r="G44" i="44" s="1"/>
  <c r="G45" i="44" s="1"/>
  <c r="F13" i="4" s="1"/>
  <c r="I13" i="4" s="1"/>
  <c r="G18" i="40" l="1"/>
  <c r="G15" i="40"/>
  <c r="G14" i="40"/>
  <c r="G13" i="40"/>
  <c r="G12" i="40"/>
  <c r="G40" i="40"/>
  <c r="G17" i="40"/>
  <c r="G19" i="40"/>
  <c r="G20" i="40"/>
  <c r="G21" i="40"/>
  <c r="G23" i="40"/>
  <c r="G25" i="40"/>
  <c r="G26" i="40"/>
  <c r="G27" i="40"/>
  <c r="G29" i="40"/>
  <c r="G31" i="40"/>
  <c r="G32" i="40"/>
  <c r="G33" i="40"/>
  <c r="G34" i="40"/>
  <c r="G35" i="40" l="1"/>
  <c r="G38" i="40" s="1"/>
  <c r="I178" i="39"/>
  <c r="I179" i="39"/>
  <c r="G179" i="39"/>
  <c r="G178" i="39"/>
  <c r="E154" i="39"/>
  <c r="I154" i="39" s="1"/>
  <c r="J154" i="39" s="1"/>
  <c r="E153" i="39"/>
  <c r="E152" i="39"/>
  <c r="G152" i="39" s="1"/>
  <c r="J152" i="39" s="1"/>
  <c r="E177" i="39"/>
  <c r="I177" i="39" s="1"/>
  <c r="J177" i="39" s="1"/>
  <c r="E176" i="39"/>
  <c r="E175" i="39"/>
  <c r="G175" i="39" s="1"/>
  <c r="J175" i="39" s="1"/>
  <c r="E142" i="39"/>
  <c r="I142" i="39" s="1"/>
  <c r="J142" i="39" s="1"/>
  <c r="E141" i="39"/>
  <c r="I141" i="39" s="1"/>
  <c r="J141" i="39" s="1"/>
  <c r="E140" i="39"/>
  <c r="G140" i="39" s="1"/>
  <c r="J140" i="39" s="1"/>
  <c r="E134" i="39"/>
  <c r="I134" i="39" s="1"/>
  <c r="J134" i="39" s="1"/>
  <c r="E133" i="39"/>
  <c r="I133" i="39" s="1"/>
  <c r="J133" i="39" s="1"/>
  <c r="E132" i="39"/>
  <c r="G132" i="39" s="1"/>
  <c r="J132" i="39" s="1"/>
  <c r="E126" i="39"/>
  <c r="I126" i="39" s="1"/>
  <c r="J126" i="39" s="1"/>
  <c r="E125" i="39"/>
  <c r="I125" i="39" s="1"/>
  <c r="J125" i="39" s="1"/>
  <c r="E124" i="39"/>
  <c r="G124" i="39" s="1"/>
  <c r="J124" i="39" s="1"/>
  <c r="E122" i="39"/>
  <c r="I122" i="39" s="1"/>
  <c r="J122" i="39" s="1"/>
  <c r="E121" i="39"/>
  <c r="I121" i="39" s="1"/>
  <c r="J121" i="39" s="1"/>
  <c r="E120" i="39"/>
  <c r="G120" i="39" s="1"/>
  <c r="J120" i="39" s="1"/>
  <c r="E118" i="39"/>
  <c r="I118" i="39" s="1"/>
  <c r="J118" i="39" s="1"/>
  <c r="E117" i="39"/>
  <c r="I117" i="39" s="1"/>
  <c r="J117" i="39" s="1"/>
  <c r="E116" i="39"/>
  <c r="G116" i="39" s="1"/>
  <c r="J116" i="39" s="1"/>
  <c r="E114" i="39"/>
  <c r="I114" i="39" s="1"/>
  <c r="J114" i="39" s="1"/>
  <c r="E113" i="39"/>
  <c r="I113" i="39" s="1"/>
  <c r="J113" i="39" s="1"/>
  <c r="E112" i="39"/>
  <c r="G112" i="39" s="1"/>
  <c r="J112" i="39" s="1"/>
  <c r="E110" i="39"/>
  <c r="I110" i="39" s="1"/>
  <c r="J110" i="39" s="1"/>
  <c r="E109" i="39"/>
  <c r="I109" i="39" s="1"/>
  <c r="J109" i="39" s="1"/>
  <c r="E108" i="39"/>
  <c r="G108" i="39" s="1"/>
  <c r="J108" i="39" s="1"/>
  <c r="I106" i="39"/>
  <c r="J106" i="39" s="1"/>
  <c r="I105" i="39"/>
  <c r="J105" i="39" s="1"/>
  <c r="I103" i="39"/>
  <c r="J103" i="39" s="1"/>
  <c r="I102" i="39"/>
  <c r="J102" i="39" s="1"/>
  <c r="I101" i="39"/>
  <c r="J101" i="39" s="1"/>
  <c r="I100" i="39"/>
  <c r="J100" i="39" s="1"/>
  <c r="I99" i="39"/>
  <c r="J99" i="39" s="1"/>
  <c r="I92" i="39"/>
  <c r="J92" i="39" s="1"/>
  <c r="I93" i="39"/>
  <c r="J93" i="39" s="1"/>
  <c r="I94" i="39"/>
  <c r="J94" i="39" s="1"/>
  <c r="I95" i="39"/>
  <c r="J95" i="39" s="1"/>
  <c r="I91" i="39"/>
  <c r="J91" i="39" s="1"/>
  <c r="E87" i="39"/>
  <c r="I87" i="39" s="1"/>
  <c r="J87" i="39" s="1"/>
  <c r="E86" i="39"/>
  <c r="I86" i="39" s="1"/>
  <c r="J86" i="39" s="1"/>
  <c r="E85" i="39"/>
  <c r="G85" i="39" s="1"/>
  <c r="J85" i="39" s="1"/>
  <c r="E83" i="39"/>
  <c r="I83" i="39" s="1"/>
  <c r="J83" i="39" s="1"/>
  <c r="E82" i="39"/>
  <c r="I82" i="39" s="1"/>
  <c r="J82" i="39" s="1"/>
  <c r="E81" i="39"/>
  <c r="G81" i="39" s="1"/>
  <c r="J81" i="39" s="1"/>
  <c r="E79" i="39"/>
  <c r="I79" i="39" s="1"/>
  <c r="J79" i="39" s="1"/>
  <c r="E78" i="39"/>
  <c r="I78" i="39" s="1"/>
  <c r="J78" i="39" s="1"/>
  <c r="E77" i="39"/>
  <c r="G77" i="39" s="1"/>
  <c r="J77" i="39" s="1"/>
  <c r="E75" i="39"/>
  <c r="I75" i="39" s="1"/>
  <c r="E74" i="39"/>
  <c r="I74" i="39" s="1"/>
  <c r="J74" i="39" s="1"/>
  <c r="I73" i="39"/>
  <c r="J73" i="39" s="1"/>
  <c r="I72" i="39"/>
  <c r="J72" i="39" s="1"/>
  <c r="I71" i="39"/>
  <c r="J71" i="39" s="1"/>
  <c r="I70" i="39"/>
  <c r="J70" i="39" s="1"/>
  <c r="I69" i="39"/>
  <c r="J69" i="39" s="1"/>
  <c r="E68" i="39"/>
  <c r="E66" i="39"/>
  <c r="G66" i="39" s="1"/>
  <c r="J66" i="39" s="1"/>
  <c r="E164" i="39"/>
  <c r="I164" i="39" s="1"/>
  <c r="J164" i="39" s="1"/>
  <c r="E163" i="39"/>
  <c r="I163" i="39" s="1"/>
  <c r="J163" i="39" s="1"/>
  <c r="E162" i="39"/>
  <c r="G162" i="39" s="1"/>
  <c r="J162" i="39" s="1"/>
  <c r="E63" i="39"/>
  <c r="I63" i="39" s="1"/>
  <c r="J63" i="39" s="1"/>
  <c r="E62" i="39"/>
  <c r="I62" i="39" s="1"/>
  <c r="J62" i="39" s="1"/>
  <c r="E61" i="39"/>
  <c r="I39" i="39"/>
  <c r="J39" i="39" s="1"/>
  <c r="I38" i="39"/>
  <c r="J38" i="39" s="1"/>
  <c r="I36" i="39"/>
  <c r="J36" i="39" s="1"/>
  <c r="I26" i="39"/>
  <c r="J26" i="39" s="1"/>
  <c r="I37" i="39"/>
  <c r="J37" i="39" s="1"/>
  <c r="I27" i="39"/>
  <c r="J27" i="39" s="1"/>
  <c r="I29" i="39"/>
  <c r="J29" i="39" s="1"/>
  <c r="I28" i="39"/>
  <c r="J28" i="39" s="1"/>
  <c r="I19" i="39"/>
  <c r="J19" i="39" s="1"/>
  <c r="I25" i="39"/>
  <c r="J25" i="39" s="1"/>
  <c r="I18" i="39"/>
  <c r="J18" i="39" s="1"/>
  <c r="I17" i="39"/>
  <c r="J17" i="39" s="1"/>
  <c r="G61" i="39" l="1"/>
  <c r="J61" i="39" s="1"/>
  <c r="J60" i="39" s="1"/>
  <c r="I176" i="39"/>
  <c r="J176" i="39" s="1"/>
  <c r="J174" i="39" s="1"/>
  <c r="G37" i="40"/>
  <c r="G39" i="40" s="1"/>
  <c r="G41" i="40" s="1"/>
  <c r="G42" i="40" s="1"/>
  <c r="G43" i="40" s="1"/>
  <c r="F11" i="4" s="1"/>
  <c r="J179" i="39"/>
  <c r="I153" i="39"/>
  <c r="J153" i="39" s="1"/>
  <c r="J151" i="39" s="1"/>
  <c r="J178" i="39"/>
  <c r="J139" i="39"/>
  <c r="J131" i="39"/>
  <c r="J123" i="39"/>
  <c r="J119" i="39"/>
  <c r="J115" i="39"/>
  <c r="J111" i="39"/>
  <c r="J107" i="39"/>
  <c r="J84" i="39"/>
  <c r="J80" i="39"/>
  <c r="J76" i="39"/>
  <c r="I68" i="39"/>
  <c r="G75" i="39"/>
  <c r="J75" i="39" s="1"/>
  <c r="J161" i="39"/>
  <c r="E13" i="39"/>
  <c r="I13" i="39" s="1"/>
  <c r="I16" i="39"/>
  <c r="J16" i="39" s="1"/>
  <c r="I15" i="39"/>
  <c r="J15" i="39" s="1"/>
  <c r="E55" i="39"/>
  <c r="I55" i="39" s="1"/>
  <c r="J55" i="39" s="1"/>
  <c r="E54" i="39"/>
  <c r="I54" i="39" s="1"/>
  <c r="J54" i="39" s="1"/>
  <c r="E53" i="39"/>
  <c r="E43" i="39"/>
  <c r="G43" i="39" s="1"/>
  <c r="E42" i="39"/>
  <c r="G42" i="39" s="1"/>
  <c r="E41" i="39"/>
  <c r="I41" i="39" s="1"/>
  <c r="G53" i="39" l="1"/>
  <c r="J53" i="39" s="1"/>
  <c r="J52" i="39" s="1"/>
  <c r="J13" i="39"/>
  <c r="J68" i="39"/>
  <c r="J65" i="39" s="1"/>
  <c r="I43" i="39"/>
  <c r="J43" i="39" s="1"/>
  <c r="I42" i="39"/>
  <c r="J42" i="39" s="1"/>
  <c r="G41" i="39"/>
  <c r="J41" i="39" s="1"/>
  <c r="E221" i="43"/>
  <c r="I221" i="43" s="1"/>
  <c r="J221" i="43" s="1"/>
  <c r="E220" i="43"/>
  <c r="I220" i="43" s="1"/>
  <c r="J220" i="43" s="1"/>
  <c r="E219" i="43"/>
  <c r="I219" i="43" s="1"/>
  <c r="J219" i="43" s="1"/>
  <c r="E218" i="43"/>
  <c r="I218" i="43" s="1"/>
  <c r="J218" i="43" s="1"/>
  <c r="E217" i="43"/>
  <c r="G217" i="43" s="1"/>
  <c r="J217" i="43" s="1"/>
  <c r="D194" i="43"/>
  <c r="E196" i="43" s="1"/>
  <c r="I196" i="43" s="1"/>
  <c r="J196" i="43" s="1"/>
  <c r="E193" i="43"/>
  <c r="I193" i="43" s="1"/>
  <c r="J193" i="43" s="1"/>
  <c r="E192" i="43"/>
  <c r="I192" i="43" s="1"/>
  <c r="J192" i="43" s="1"/>
  <c r="E191" i="43"/>
  <c r="G191" i="43" s="1"/>
  <c r="J191" i="43" s="1"/>
  <c r="I189" i="43"/>
  <c r="G189" i="43"/>
  <c r="D185" i="43"/>
  <c r="D180" i="43"/>
  <c r="E183" i="43" s="1"/>
  <c r="I183" i="43" s="1"/>
  <c r="J183" i="43" s="1"/>
  <c r="E179" i="43"/>
  <c r="I179" i="43" s="1"/>
  <c r="J179" i="43" s="1"/>
  <c r="E178" i="43"/>
  <c r="G178" i="43" s="1"/>
  <c r="J178" i="43" s="1"/>
  <c r="E174" i="43"/>
  <c r="I174" i="43" s="1"/>
  <c r="J174" i="43" s="1"/>
  <c r="E173" i="43"/>
  <c r="I173" i="43" s="1"/>
  <c r="J173" i="43" s="1"/>
  <c r="E172" i="43"/>
  <c r="I172" i="43" s="1"/>
  <c r="J172" i="43" s="1"/>
  <c r="E171" i="43"/>
  <c r="G171" i="43" s="1"/>
  <c r="J171" i="43" s="1"/>
  <c r="I169" i="43"/>
  <c r="G169" i="43"/>
  <c r="E168" i="43"/>
  <c r="I168" i="43" s="1"/>
  <c r="J168" i="43" s="1"/>
  <c r="E167" i="43"/>
  <c r="G167" i="43" s="1"/>
  <c r="J167" i="43" s="1"/>
  <c r="E146" i="43"/>
  <c r="I146" i="43" s="1"/>
  <c r="J146" i="43" s="1"/>
  <c r="E145" i="43"/>
  <c r="I145" i="43" s="1"/>
  <c r="J145" i="43" s="1"/>
  <c r="E144" i="43"/>
  <c r="I144" i="43" s="1"/>
  <c r="J144" i="43" s="1"/>
  <c r="E143" i="43"/>
  <c r="I143" i="43" s="1"/>
  <c r="J143" i="43" s="1"/>
  <c r="E142" i="43"/>
  <c r="G142" i="43" s="1"/>
  <c r="J142" i="43" s="1"/>
  <c r="E136" i="43"/>
  <c r="I136" i="43" s="1"/>
  <c r="J136" i="43" s="1"/>
  <c r="E135" i="43"/>
  <c r="E134" i="43"/>
  <c r="G134" i="43" s="1"/>
  <c r="J134" i="43" s="1"/>
  <c r="E132" i="43"/>
  <c r="I132" i="43" s="1"/>
  <c r="J132" i="43" s="1"/>
  <c r="E131" i="43"/>
  <c r="I131" i="43" s="1"/>
  <c r="J131" i="43" s="1"/>
  <c r="E130" i="43"/>
  <c r="I130" i="43" s="1"/>
  <c r="J130" i="43" s="1"/>
  <c r="E129" i="43"/>
  <c r="I129" i="43" s="1"/>
  <c r="J129" i="43" s="1"/>
  <c r="E128" i="43"/>
  <c r="G128" i="43" s="1"/>
  <c r="J128" i="43" s="1"/>
  <c r="I125" i="43"/>
  <c r="J125" i="43" s="1"/>
  <c r="E119" i="43"/>
  <c r="I119" i="43" s="1"/>
  <c r="J119" i="43" s="1"/>
  <c r="E118" i="43"/>
  <c r="I118" i="43" s="1"/>
  <c r="J118" i="43" s="1"/>
  <c r="E117" i="43"/>
  <c r="G117" i="43" s="1"/>
  <c r="J117" i="43" s="1"/>
  <c r="E114" i="43"/>
  <c r="I114" i="43" s="1"/>
  <c r="J114" i="43" s="1"/>
  <c r="E112" i="43"/>
  <c r="I112" i="43" s="1"/>
  <c r="J112" i="43" s="1"/>
  <c r="E111" i="43"/>
  <c r="G111" i="43" s="1"/>
  <c r="J111" i="43" s="1"/>
  <c r="E109" i="43"/>
  <c r="I109" i="43" s="1"/>
  <c r="J109" i="43" s="1"/>
  <c r="E108" i="43"/>
  <c r="G108" i="43" s="1"/>
  <c r="J108" i="43" s="1"/>
  <c r="D101" i="43"/>
  <c r="E100" i="43"/>
  <c r="I100" i="43" s="1"/>
  <c r="J100" i="43" s="1"/>
  <c r="E99" i="43"/>
  <c r="I99" i="43" s="1"/>
  <c r="J99" i="43" s="1"/>
  <c r="E98" i="43"/>
  <c r="I98" i="43" s="1"/>
  <c r="J98" i="43" s="1"/>
  <c r="E97" i="43"/>
  <c r="I97" i="43" s="1"/>
  <c r="J97" i="43" s="1"/>
  <c r="E96" i="43"/>
  <c r="I96" i="43" s="1"/>
  <c r="J96" i="43" s="1"/>
  <c r="E95" i="43"/>
  <c r="I95" i="43" s="1"/>
  <c r="J95" i="43" s="1"/>
  <c r="E94" i="43"/>
  <c r="I94" i="43" s="1"/>
  <c r="J94" i="43" s="1"/>
  <c r="E93" i="43"/>
  <c r="I93" i="43" s="1"/>
  <c r="J93" i="43" s="1"/>
  <c r="E92" i="43"/>
  <c r="I92" i="43" s="1"/>
  <c r="J92" i="43" s="1"/>
  <c r="E91" i="43"/>
  <c r="I91" i="43" s="1"/>
  <c r="J91" i="43" s="1"/>
  <c r="E90" i="43"/>
  <c r="I90" i="43" s="1"/>
  <c r="J90" i="43" s="1"/>
  <c r="E89" i="43"/>
  <c r="G89" i="43" s="1"/>
  <c r="J89" i="43" s="1"/>
  <c r="E87" i="43"/>
  <c r="I87" i="43" s="1"/>
  <c r="J87" i="43" s="1"/>
  <c r="E86" i="43"/>
  <c r="I86" i="43" s="1"/>
  <c r="J86" i="43" s="1"/>
  <c r="E85" i="43"/>
  <c r="I85" i="43" s="1"/>
  <c r="J85" i="43" s="1"/>
  <c r="E84" i="43"/>
  <c r="I84" i="43" s="1"/>
  <c r="J84" i="43" s="1"/>
  <c r="E83" i="43"/>
  <c r="I83" i="43" s="1"/>
  <c r="J83" i="43" s="1"/>
  <c r="E82" i="43"/>
  <c r="I82" i="43" s="1"/>
  <c r="J82" i="43" s="1"/>
  <c r="E81" i="43"/>
  <c r="I81" i="43" s="1"/>
  <c r="J81" i="43" s="1"/>
  <c r="E80" i="43"/>
  <c r="I80" i="43" s="1"/>
  <c r="J80" i="43" s="1"/>
  <c r="E79" i="43"/>
  <c r="I79" i="43" s="1"/>
  <c r="J79" i="43" s="1"/>
  <c r="E78" i="43"/>
  <c r="I78" i="43" s="1"/>
  <c r="J78" i="43" s="1"/>
  <c r="E77" i="43"/>
  <c r="I77" i="43" s="1"/>
  <c r="J77" i="43" s="1"/>
  <c r="E76" i="43"/>
  <c r="G76" i="43" s="1"/>
  <c r="J76" i="43" s="1"/>
  <c r="E74" i="43"/>
  <c r="I74" i="43" s="1"/>
  <c r="J74" i="43" s="1"/>
  <c r="E73" i="43"/>
  <c r="I73" i="43" s="1"/>
  <c r="J73" i="43" s="1"/>
  <c r="E72" i="43"/>
  <c r="I72" i="43" s="1"/>
  <c r="J72" i="43" s="1"/>
  <c r="E71" i="43"/>
  <c r="I71" i="43" s="1"/>
  <c r="J71" i="43" s="1"/>
  <c r="E70" i="43"/>
  <c r="G70" i="43" s="1"/>
  <c r="J70" i="43" s="1"/>
  <c r="E68" i="43"/>
  <c r="E67" i="43"/>
  <c r="I67" i="43" s="1"/>
  <c r="J67" i="43" s="1"/>
  <c r="E66" i="43"/>
  <c r="I66" i="43" s="1"/>
  <c r="J66" i="43" s="1"/>
  <c r="E65" i="43"/>
  <c r="I65" i="43" s="1"/>
  <c r="J65" i="43" s="1"/>
  <c r="E64" i="43"/>
  <c r="G64" i="43" s="1"/>
  <c r="J64" i="43" s="1"/>
  <c r="E62" i="43"/>
  <c r="I62" i="43" s="1"/>
  <c r="J62" i="43" s="1"/>
  <c r="E61" i="43"/>
  <c r="I61" i="43" s="1"/>
  <c r="J61" i="43" s="1"/>
  <c r="E60" i="43"/>
  <c r="I60" i="43" s="1"/>
  <c r="J60" i="43" s="1"/>
  <c r="J59" i="43"/>
  <c r="E58" i="43"/>
  <c r="I58" i="43" s="1"/>
  <c r="J58" i="43" s="1"/>
  <c r="E57" i="43"/>
  <c r="I57" i="43" s="1"/>
  <c r="J57" i="43" s="1"/>
  <c r="E56" i="43"/>
  <c r="G56" i="43" s="1"/>
  <c r="J56" i="43" s="1"/>
  <c r="E54" i="43"/>
  <c r="I54" i="43" s="1"/>
  <c r="J54" i="43" s="1"/>
  <c r="E53" i="43"/>
  <c r="I53" i="43" s="1"/>
  <c r="E52" i="43"/>
  <c r="G52" i="43" s="1"/>
  <c r="J52" i="43" s="1"/>
  <c r="E50" i="43"/>
  <c r="I50" i="43" s="1"/>
  <c r="J50" i="43" s="1"/>
  <c r="E49" i="43"/>
  <c r="I49" i="43" s="1"/>
  <c r="J49" i="43" s="1"/>
  <c r="E48" i="43"/>
  <c r="G48" i="43" s="1"/>
  <c r="J48" i="43" s="1"/>
  <c r="E40" i="43"/>
  <c r="I40" i="43" s="1"/>
  <c r="J40" i="43" s="1"/>
  <c r="E39" i="43"/>
  <c r="I39" i="43" s="1"/>
  <c r="J39" i="43" s="1"/>
  <c r="E38" i="43"/>
  <c r="I38" i="43" s="1"/>
  <c r="J38" i="43" s="1"/>
  <c r="E37" i="43"/>
  <c r="I37" i="43" s="1"/>
  <c r="J37" i="43" s="1"/>
  <c r="E36" i="43"/>
  <c r="G36" i="43" s="1"/>
  <c r="J36" i="43" s="1"/>
  <c r="E34" i="43"/>
  <c r="I34" i="43" s="1"/>
  <c r="J34" i="43" s="1"/>
  <c r="I33" i="43"/>
  <c r="J33" i="43" s="1"/>
  <c r="E32" i="43"/>
  <c r="I32" i="43" s="1"/>
  <c r="J32" i="43" s="1"/>
  <c r="E31" i="43"/>
  <c r="G31" i="43" s="1"/>
  <c r="J31" i="43" s="1"/>
  <c r="E29" i="43"/>
  <c r="E28" i="43"/>
  <c r="I28" i="43" s="1"/>
  <c r="E27" i="43"/>
  <c r="E21" i="43"/>
  <c r="E20" i="43"/>
  <c r="G20" i="43" s="1"/>
  <c r="J28" i="43" l="1"/>
  <c r="E102" i="43"/>
  <c r="G102" i="43" s="1"/>
  <c r="J102" i="43" s="1"/>
  <c r="E105" i="43"/>
  <c r="I105" i="43" s="1"/>
  <c r="J105" i="43" s="1"/>
  <c r="I135" i="43"/>
  <c r="J135" i="43" s="1"/>
  <c r="J133" i="43" s="1"/>
  <c r="J53" i="43"/>
  <c r="J51" i="43" s="1"/>
  <c r="G27" i="43"/>
  <c r="J27" i="43" s="1"/>
  <c r="J21" i="43"/>
  <c r="J19" i="43" s="1"/>
  <c r="J20" i="43"/>
  <c r="J190" i="43"/>
  <c r="E181" i="43"/>
  <c r="G181" i="43" s="1"/>
  <c r="J181" i="43" s="1"/>
  <c r="I29" i="43"/>
  <c r="J29" i="43" s="1"/>
  <c r="J166" i="43"/>
  <c r="J169" i="43"/>
  <c r="E106" i="43"/>
  <c r="I106" i="43" s="1"/>
  <c r="J106" i="43" s="1"/>
  <c r="J116" i="43"/>
  <c r="J127" i="43"/>
  <c r="J216" i="43"/>
  <c r="J47" i="43"/>
  <c r="E126" i="43"/>
  <c r="I126" i="43" s="1"/>
  <c r="J126" i="43" s="1"/>
  <c r="J177" i="43"/>
  <c r="J30" i="43"/>
  <c r="J107" i="43"/>
  <c r="I68" i="43"/>
  <c r="J68" i="43" s="1"/>
  <c r="J63" i="43" s="1"/>
  <c r="E182" i="43"/>
  <c r="I182" i="43" s="1"/>
  <c r="J182" i="43" s="1"/>
  <c r="J189" i="43"/>
  <c r="E195" i="43"/>
  <c r="G195" i="43" s="1"/>
  <c r="J195" i="43" s="1"/>
  <c r="J35" i="43"/>
  <c r="J69" i="43"/>
  <c r="J75" i="43"/>
  <c r="J88" i="43"/>
  <c r="J55" i="43"/>
  <c r="J110" i="43"/>
  <c r="E104" i="43"/>
  <c r="J141" i="43"/>
  <c r="E186" i="43"/>
  <c r="G186" i="43" s="1"/>
  <c r="J186" i="43" s="1"/>
  <c r="E187" i="43"/>
  <c r="I187" i="43" s="1"/>
  <c r="J187" i="43" s="1"/>
  <c r="E103" i="43"/>
  <c r="I103" i="43" s="1"/>
  <c r="J103" i="43" s="1"/>
  <c r="J170" i="43"/>
  <c r="E184" i="43"/>
  <c r="I184" i="43" s="1"/>
  <c r="J184" i="43" s="1"/>
  <c r="E197" i="43"/>
  <c r="I296" i="43" l="1"/>
  <c r="I104" i="43"/>
  <c r="J104" i="43" s="1"/>
  <c r="J26" i="43"/>
  <c r="I197" i="43"/>
  <c r="J197" i="43" s="1"/>
  <c r="J194" i="43" s="1"/>
  <c r="E124" i="43"/>
  <c r="I124" i="43" s="1"/>
  <c r="J124" i="43" s="1"/>
  <c r="E123" i="43"/>
  <c r="G123" i="43" s="1"/>
  <c r="G296" i="43" s="1"/>
  <c r="J101" i="43"/>
  <c r="J180" i="43"/>
  <c r="J160" i="43"/>
  <c r="J185" i="43"/>
  <c r="J296" i="43" l="1"/>
  <c r="J123" i="43"/>
  <c r="J122" i="43" s="1"/>
  <c r="J297" i="43" l="1"/>
  <c r="I6" i="43"/>
  <c r="J298" i="43" l="1"/>
  <c r="J299" i="43" s="1"/>
  <c r="J300" i="43" s="1"/>
  <c r="J301" i="43" l="1"/>
  <c r="J302" i="43" s="1"/>
  <c r="E19" i="41"/>
  <c r="I19" i="41" s="1"/>
  <c r="J19" i="41" s="1"/>
  <c r="E18" i="41"/>
  <c r="E17" i="41"/>
  <c r="G17" i="41" s="1"/>
  <c r="J17" i="41" s="1"/>
  <c r="I5" i="43" l="1"/>
  <c r="E9" i="4" s="1"/>
  <c r="I18" i="41"/>
  <c r="J18" i="41" l="1"/>
  <c r="J16" i="41" s="1"/>
  <c r="I86" i="41"/>
  <c r="G86" i="41"/>
  <c r="I85" i="41"/>
  <c r="G85" i="41"/>
  <c r="I84" i="41"/>
  <c r="G84" i="41"/>
  <c r="I83" i="41"/>
  <c r="G83" i="41"/>
  <c r="E68" i="41"/>
  <c r="I68" i="41" s="1"/>
  <c r="J68" i="41" s="1"/>
  <c r="E64" i="41"/>
  <c r="I64" i="41" s="1"/>
  <c r="J64" i="41" s="1"/>
  <c r="E62" i="41"/>
  <c r="G62" i="41" s="1"/>
  <c r="J62" i="41" s="1"/>
  <c r="E60" i="41"/>
  <c r="I60" i="41" s="1"/>
  <c r="J60" i="41" s="1"/>
  <c r="E54" i="41"/>
  <c r="I54" i="41" s="1"/>
  <c r="J54" i="41" s="1"/>
  <c r="E52" i="41"/>
  <c r="G52" i="41" s="1"/>
  <c r="J52" i="41" s="1"/>
  <c r="E50" i="41"/>
  <c r="I50" i="41" s="1"/>
  <c r="J50" i="41" s="1"/>
  <c r="E45" i="41"/>
  <c r="I45" i="41" s="1"/>
  <c r="J45" i="41" s="1"/>
  <c r="E43" i="41"/>
  <c r="G43" i="41" s="1"/>
  <c r="J43" i="41" s="1"/>
  <c r="E41" i="41"/>
  <c r="I41" i="41" s="1"/>
  <c r="J41" i="41" s="1"/>
  <c r="E35" i="41"/>
  <c r="I35" i="41" s="1"/>
  <c r="J35" i="41" s="1"/>
  <c r="E33" i="41"/>
  <c r="G33" i="41" s="1"/>
  <c r="J33" i="41" s="1"/>
  <c r="E31" i="41"/>
  <c r="I31" i="41" s="1"/>
  <c r="J31" i="41" s="1"/>
  <c r="E30" i="41"/>
  <c r="I30" i="41" s="1"/>
  <c r="J30" i="41" s="1"/>
  <c r="E29" i="41"/>
  <c r="G29" i="41" s="1"/>
  <c r="J29" i="41" s="1"/>
  <c r="E27" i="41"/>
  <c r="I27" i="41" s="1"/>
  <c r="J27" i="41" s="1"/>
  <c r="E26" i="41"/>
  <c r="I26" i="41" s="1"/>
  <c r="J26" i="41" s="1"/>
  <c r="E25" i="41"/>
  <c r="G25" i="41" s="1"/>
  <c r="J25" i="41" s="1"/>
  <c r="E23" i="41"/>
  <c r="I23" i="41" s="1"/>
  <c r="J23" i="41" s="1"/>
  <c r="E22" i="41"/>
  <c r="I22" i="41" s="1"/>
  <c r="J22" i="41" s="1"/>
  <c r="E21" i="41"/>
  <c r="G21" i="41" s="1"/>
  <c r="J21" i="41" s="1"/>
  <c r="E15" i="41"/>
  <c r="I15" i="41" s="1"/>
  <c r="J15" i="41" s="1"/>
  <c r="E14" i="41"/>
  <c r="E13" i="41"/>
  <c r="G13" i="41" s="1"/>
  <c r="E173" i="39"/>
  <c r="I173" i="39" s="1"/>
  <c r="J173" i="39" s="1"/>
  <c r="E172" i="39"/>
  <c r="I172" i="39" s="1"/>
  <c r="J172" i="39" s="1"/>
  <c r="E171" i="39"/>
  <c r="G171" i="39" s="1"/>
  <c r="J171" i="39" s="1"/>
  <c r="E169" i="39"/>
  <c r="I169" i="39" s="1"/>
  <c r="J169" i="39" s="1"/>
  <c r="E168" i="39"/>
  <c r="I168" i="39" s="1"/>
  <c r="J168" i="39" s="1"/>
  <c r="E167" i="39"/>
  <c r="G167" i="39" s="1"/>
  <c r="J167" i="39" s="1"/>
  <c r="I165" i="39"/>
  <c r="G165" i="39"/>
  <c r="E146" i="39"/>
  <c r="I146" i="39" s="1"/>
  <c r="J146" i="39" s="1"/>
  <c r="E145" i="39"/>
  <c r="I145" i="39" s="1"/>
  <c r="J145" i="39" s="1"/>
  <c r="E144" i="39"/>
  <c r="G144" i="39" s="1"/>
  <c r="J144" i="39" s="1"/>
  <c r="E138" i="39"/>
  <c r="I138" i="39" s="1"/>
  <c r="J138" i="39" s="1"/>
  <c r="E137" i="39"/>
  <c r="I137" i="39" s="1"/>
  <c r="J137" i="39" s="1"/>
  <c r="E136" i="39"/>
  <c r="G136" i="39" s="1"/>
  <c r="J136" i="39" s="1"/>
  <c r="E130" i="39"/>
  <c r="I130" i="39" s="1"/>
  <c r="J130" i="39" s="1"/>
  <c r="E129" i="39"/>
  <c r="I129" i="39" s="1"/>
  <c r="J129" i="39" s="1"/>
  <c r="E128" i="39"/>
  <c r="G128" i="39" s="1"/>
  <c r="J128" i="39" s="1"/>
  <c r="E104" i="39"/>
  <c r="I104" i="39" s="1"/>
  <c r="J104" i="39" s="1"/>
  <c r="E98" i="39"/>
  <c r="G98" i="39" s="1"/>
  <c r="J98" i="39" s="1"/>
  <c r="E96" i="39"/>
  <c r="I96" i="39" s="1"/>
  <c r="J96" i="39" s="1"/>
  <c r="E90" i="39"/>
  <c r="G90" i="39" s="1"/>
  <c r="J90" i="39" s="1"/>
  <c r="E59" i="39"/>
  <c r="I59" i="39" s="1"/>
  <c r="J59" i="39" s="1"/>
  <c r="E58" i="39"/>
  <c r="I58" i="39" s="1"/>
  <c r="J58" i="39" s="1"/>
  <c r="E57" i="39"/>
  <c r="E51" i="39"/>
  <c r="I51" i="39" s="1"/>
  <c r="J51" i="39" s="1"/>
  <c r="E50" i="39"/>
  <c r="I50" i="39" s="1"/>
  <c r="J50" i="39" s="1"/>
  <c r="E49" i="39"/>
  <c r="E47" i="39"/>
  <c r="I47" i="39" s="1"/>
  <c r="J47" i="39" s="1"/>
  <c r="E46" i="39"/>
  <c r="I46" i="39" s="1"/>
  <c r="J46" i="39" s="1"/>
  <c r="E45" i="39"/>
  <c r="G45" i="39" s="1"/>
  <c r="J45" i="39" s="1"/>
  <c r="E40" i="39"/>
  <c r="I40" i="39" s="1"/>
  <c r="J40" i="39" s="1"/>
  <c r="I35" i="39"/>
  <c r="J35" i="39" s="1"/>
  <c r="E34" i="39"/>
  <c r="I34" i="39" s="1"/>
  <c r="J34" i="39" s="1"/>
  <c r="E32" i="39"/>
  <c r="G32" i="39" s="1"/>
  <c r="J32" i="39" s="1"/>
  <c r="E30" i="39"/>
  <c r="I30" i="39" s="1"/>
  <c r="J30" i="39" s="1"/>
  <c r="E24" i="39"/>
  <c r="I24" i="39" s="1"/>
  <c r="J24" i="39" s="1"/>
  <c r="E22" i="39"/>
  <c r="G22" i="39" s="1"/>
  <c r="J22" i="39" s="1"/>
  <c r="E20" i="39"/>
  <c r="I20" i="39" s="1"/>
  <c r="J20" i="39" s="1"/>
  <c r="I14" i="39"/>
  <c r="E11" i="39"/>
  <c r="G11" i="39" s="1"/>
  <c r="J13" i="41" l="1"/>
  <c r="G88" i="41"/>
  <c r="G49" i="39"/>
  <c r="J49" i="39" s="1"/>
  <c r="J48" i="39" s="1"/>
  <c r="G57" i="39"/>
  <c r="J57" i="39" s="1"/>
  <c r="J56" i="39" s="1"/>
  <c r="J51" i="41"/>
  <c r="J61" i="41"/>
  <c r="J14" i="39"/>
  <c r="I180" i="39"/>
  <c r="J11" i="39"/>
  <c r="J170" i="39"/>
  <c r="J42" i="41"/>
  <c r="J21" i="39"/>
  <c r="J97" i="39"/>
  <c r="J89" i="39"/>
  <c r="J127" i="39"/>
  <c r="J84" i="41"/>
  <c r="I14" i="41"/>
  <c r="J44" i="39"/>
  <c r="J135" i="39"/>
  <c r="J165" i="39"/>
  <c r="J143" i="39"/>
  <c r="J85" i="41"/>
  <c r="J32" i="41"/>
  <c r="J83" i="41"/>
  <c r="J86" i="41"/>
  <c r="J166" i="39"/>
  <c r="J20" i="41"/>
  <c r="J24" i="41"/>
  <c r="J28" i="41"/>
  <c r="J31" i="39"/>
  <c r="J10" i="39" l="1"/>
  <c r="G180" i="39"/>
  <c r="J180" i="39" s="1"/>
  <c r="J14" i="41"/>
  <c r="I88" i="41"/>
  <c r="J89" i="41" s="1"/>
  <c r="J181" i="39"/>
  <c r="H6" i="41"/>
  <c r="J12" i="41"/>
  <c r="I5" i="39" l="1"/>
  <c r="J88" i="41"/>
  <c r="J90" i="41" s="1"/>
  <c r="J91" i="41" s="1"/>
  <c r="J92" i="41" s="1"/>
  <c r="J93" i="41" s="1"/>
  <c r="J94" i="41" s="1"/>
  <c r="H5" i="41" s="1"/>
  <c r="E12" i="4" s="1"/>
  <c r="J182" i="39"/>
  <c r="J183" i="39" s="1"/>
  <c r="J184" i="39" s="1"/>
  <c r="J185" i="39" s="1"/>
  <c r="J186" i="39" s="1"/>
  <c r="I4" i="39" s="1"/>
  <c r="E10" i="4" s="1"/>
  <c r="I11" i="4" l="1"/>
  <c r="E14" i="4" l="1"/>
  <c r="I12" i="4" l="1"/>
  <c r="I10" i="4" l="1"/>
  <c r="F14" i="4" l="1"/>
  <c r="I9" i="4" l="1"/>
  <c r="I14" i="4" s="1"/>
  <c r="G6" i="4" l="1"/>
</calcChain>
</file>

<file path=xl/sharedStrings.xml><?xml version="1.0" encoding="utf-8"?>
<sst xmlns="http://schemas.openxmlformats.org/spreadsheetml/2006/main" count="1349" uniqueCount="426">
  <si>
    <t xml:space="preserve">safuZveli: proeqti                               </t>
  </si>
  <si>
    <t xml:space="preserve">   xelfasi</t>
  </si>
  <si>
    <t xml:space="preserve">     masala</t>
  </si>
  <si>
    <t>#</t>
  </si>
  <si>
    <t>s a m u S a o</t>
  </si>
  <si>
    <t>ganz.</t>
  </si>
  <si>
    <t>erT.</t>
  </si>
  <si>
    <t>sul</t>
  </si>
  <si>
    <t>jami</t>
  </si>
  <si>
    <t>Sromis xarji</t>
  </si>
  <si>
    <t>k/sT</t>
  </si>
  <si>
    <t>m3</t>
  </si>
  <si>
    <t>tn</t>
  </si>
  <si>
    <t>lari</t>
  </si>
  <si>
    <t>sxva xarjebi</t>
  </si>
  <si>
    <t>kg</t>
  </si>
  <si>
    <t>m2</t>
  </si>
  <si>
    <t>cali</t>
  </si>
  <si>
    <t>c</t>
  </si>
  <si>
    <t>m</t>
  </si>
  <si>
    <t xml:space="preserve">Sromis xarji </t>
  </si>
  <si>
    <t>kac/sT</t>
  </si>
  <si>
    <t>xis masala</t>
  </si>
  <si>
    <t>g.m.</t>
  </si>
  <si>
    <t>fiTxi</t>
  </si>
  <si>
    <t>saRebavi wyalemulsiuri kedlis</t>
  </si>
  <si>
    <t>jami:</t>
  </si>
  <si>
    <t xml:space="preserve">Sromis danaxarjebi </t>
  </si>
  <si>
    <t>sxva masala</t>
  </si>
  <si>
    <t>grZ.m</t>
  </si>
  <si>
    <t>eleqtro-samontaJo samuSaoebi</t>
  </si>
  <si>
    <t xml:space="preserve">Sromis danaxarjebi  </t>
  </si>
  <si>
    <t>zednadebi xarjebi  montaJze</t>
  </si>
  <si>
    <t>kompl</t>
  </si>
  <si>
    <t>pr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</si>
  <si>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</si>
  <si>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</si>
  <si>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grZ.m.</t>
  </si>
  <si>
    <t>webocementi</t>
  </si>
  <si>
    <t>webo-cementi</t>
  </si>
  <si>
    <t>danarCeni xarjebi</t>
  </si>
  <si>
    <t>Semrevis Rirebuleba</t>
  </si>
  <si>
    <t>samontaJo samuSaoebi</t>
  </si>
  <si>
    <t>gaTboba</t>
  </si>
  <si>
    <t>masala:</t>
  </si>
  <si>
    <r>
      <t>m</t>
    </r>
    <r>
      <rPr>
        <b/>
        <vertAlign val="superscript"/>
        <sz val="10"/>
        <rFont val="AcadNusx"/>
      </rPr>
      <t>2</t>
    </r>
  </si>
  <si>
    <t>samSeneblo samuSaoebi</t>
  </si>
  <si>
    <r>
      <t>m</t>
    </r>
    <r>
      <rPr>
        <b/>
        <vertAlign val="superscript"/>
        <sz val="10"/>
        <rFont val="AcadNusx"/>
      </rPr>
      <t>3</t>
    </r>
  </si>
  <si>
    <t>saRebavi wyalemulsiuri Weris</t>
  </si>
  <si>
    <t>aTasi lari</t>
  </si>
  <si>
    <t>Tavebis, obieqtebis, samuSaoebisa da danaxarjebis dasaxeleba</t>
  </si>
  <si>
    <t>1/4</t>
  </si>
  <si>
    <t>4</t>
  </si>
  <si>
    <t>1/3</t>
  </si>
  <si>
    <t>3</t>
  </si>
  <si>
    <t>1/2</t>
  </si>
  <si>
    <t>2</t>
  </si>
  <si>
    <t>1/1</t>
  </si>
  <si>
    <t>1</t>
  </si>
  <si>
    <t>saerTo saxarjTaRricxvo Rirebuleba aTasi lari</t>
  </si>
  <si>
    <t xml:space="preserve">sxvadasxva samuSaoebi </t>
  </si>
  <si>
    <t>mowyobiloba aveji, inventari</t>
  </si>
  <si>
    <t>rigiTi nomeri</t>
  </si>
  <si>
    <t>Rirebuleba:</t>
  </si>
  <si>
    <t>mSeneblobis dasaxeleba</t>
  </si>
  <si>
    <t xml:space="preserve">lokalur-resursuli xarjTaRricxva #1/1 </t>
  </si>
  <si>
    <t>x a r j T a R r i c x v a</t>
  </si>
  <si>
    <t>kabelebi</t>
  </si>
  <si>
    <t xml:space="preserve"> jami:</t>
  </si>
  <si>
    <t>kanalizaciis mili sqelkedliani d=50</t>
  </si>
  <si>
    <t>aT. lari</t>
  </si>
  <si>
    <t xml:space="preserve">saxarjTaRricxvo Rirebuleba </t>
  </si>
  <si>
    <t xml:space="preserve">safuZveli: proeqti                        </t>
  </si>
  <si>
    <t xml:space="preserve">gegmiuri mogeba </t>
  </si>
  <si>
    <t xml:space="preserve"> maT Soris xelfasi</t>
  </si>
  <si>
    <t>aT.l.</t>
  </si>
  <si>
    <t>lokalur - resursuli xarjTaRricxva #1/3</t>
  </si>
  <si>
    <t>parketi laminirebuli</t>
  </si>
  <si>
    <t>laminirebuli plintusi</t>
  </si>
  <si>
    <t>man</t>
  </si>
  <si>
    <t>saWreli diubeli,Surupi,samagri</t>
  </si>
  <si>
    <t>g.m</t>
  </si>
  <si>
    <t>satransporto xarjebi masalebze</t>
  </si>
  <si>
    <t>zednadebi xarjebi</t>
  </si>
  <si>
    <t xml:space="preserve">civi da cxeli wylis Semrevi xelsabanisTvis </t>
  </si>
  <si>
    <t xml:space="preserve">nakrebi xarjTaRricxva </t>
  </si>
  <si>
    <r>
      <t>fiTxi "</t>
    </r>
    <r>
      <rPr>
        <sz val="10"/>
        <rFont val="Times New Roman"/>
        <family val="1"/>
        <charset val="204"/>
      </rPr>
      <t>KNAUF"</t>
    </r>
  </si>
  <si>
    <t>nestgamZle TabaSirmuyaos fila sisq.12,5mm</t>
  </si>
  <si>
    <r>
      <t>CD-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>"KNAUF</t>
    </r>
    <r>
      <rPr>
        <sz val="10"/>
        <rFont val="AcadNusx"/>
      </rPr>
      <t>" ankerswrafsakidi</t>
    </r>
  </si>
  <si>
    <r>
      <rPr>
        <sz val="10"/>
        <rFont val="Times New Roman"/>
        <family val="1"/>
        <charset val="204"/>
      </rPr>
      <t xml:space="preserve">CD </t>
    </r>
    <r>
      <rPr>
        <sz val="10"/>
        <rFont val="AcadNusx"/>
      </rPr>
      <t xml:space="preserve"> jvaredina gadasabmeli</t>
    </r>
  </si>
  <si>
    <r>
      <rPr>
        <sz val="10"/>
        <rFont val="Times New Roman"/>
        <family val="1"/>
        <charset val="204"/>
      </rPr>
      <t xml:space="preserve">CD </t>
    </r>
    <r>
      <rPr>
        <sz val="10"/>
        <rFont val="AcadNusx"/>
      </rPr>
      <t>gadasabmeli</t>
    </r>
  </si>
  <si>
    <t>gamWedi plastmasis dubeli</t>
  </si>
  <si>
    <t>sWvali (Suripi)</t>
  </si>
  <si>
    <t>sWvali plast.dubeliT</t>
  </si>
  <si>
    <t xml:space="preserve">qviSa-cementis xsnari </t>
  </si>
  <si>
    <t>qafi</t>
  </si>
  <si>
    <t xml:space="preserve">metaloplastmasis  fanjrebis nakeTobebis Rirebuleba </t>
  </si>
  <si>
    <t xml:space="preserve">mdf-is karis mowyoba (mowyobilobiT) </t>
  </si>
  <si>
    <t>mdf-is karis blokis Rirebuleba (mowyobilobiT)</t>
  </si>
  <si>
    <t>plastmasis jvrebi</t>
  </si>
  <si>
    <t>fuga-cementi</t>
  </si>
  <si>
    <t>kafeli</t>
  </si>
  <si>
    <t>fuga</t>
  </si>
  <si>
    <r>
      <t>m</t>
    </r>
    <r>
      <rPr>
        <vertAlign val="superscript"/>
        <sz val="10"/>
        <rFont val="LitNusx"/>
      </rPr>
      <t>3</t>
    </r>
  </si>
  <si>
    <r>
      <t>m</t>
    </r>
    <r>
      <rPr>
        <vertAlign val="superscript"/>
        <sz val="10"/>
        <rFont val="LitNusx"/>
      </rPr>
      <t>2</t>
    </r>
  </si>
  <si>
    <t xml:space="preserve">   normatiuli resursi</t>
  </si>
  <si>
    <t>civi wyalsadenis qseli</t>
  </si>
  <si>
    <t>polipropilenis  mili  d=25mm (fasonuri nawilebiT)</t>
  </si>
  <si>
    <t xml:space="preserve">polipropilenis  mili   d=25mm </t>
  </si>
  <si>
    <t>polipropilenis  mili d=32mm (fasonuri nawilebiT)</t>
  </si>
  <si>
    <t xml:space="preserve">polipropilenis  mili d=32mm </t>
  </si>
  <si>
    <t xml:space="preserve">d=32 plastmasis wyalsadenis milis 9mm sisqis Tboizolacia kauCukis  </t>
  </si>
  <si>
    <t xml:space="preserve">d=25 plastmasis wyalsadenis milis 9mm sisqis Tboizolacia kauCukis  </t>
  </si>
  <si>
    <t xml:space="preserve">d=20 plastmasis wyalsadenis milis 9mm sisqis Tboizolacia kauCukis  </t>
  </si>
  <si>
    <t>kanalizaciis qseli</t>
  </si>
  <si>
    <t>kanalizaciis mili sqelkedliani d=100</t>
  </si>
  <si>
    <t xml:space="preserve">gadamyvani d=100/50  </t>
  </si>
  <si>
    <t xml:space="preserve">                Sida wyalsaden-kanalizacia </t>
  </si>
  <si>
    <t>lokalur-resursuli xarjTaRricxva #1-2</t>
  </si>
  <si>
    <t>abazana/saSxapes montaJi</t>
  </si>
  <si>
    <t>civi da cxeli wylis Semrevi saSxapesTvis</t>
  </si>
  <si>
    <t>saSxapes Semrevis Rirebuleba</t>
  </si>
  <si>
    <t xml:space="preserve">trapi </t>
  </si>
  <si>
    <t xml:space="preserve"> gaTboba</t>
  </si>
  <si>
    <t xml:space="preserve">ventili mimwod milsadenze d=20mm </t>
  </si>
  <si>
    <t>ventili   d=20mm</t>
  </si>
  <si>
    <t xml:space="preserve">ventili uku milsadenze d=20mm </t>
  </si>
  <si>
    <t>ventili ukusvlis  d=20mm</t>
  </si>
  <si>
    <t>lokalur - resursuli xarjTaRricxva #1/4</t>
  </si>
  <si>
    <t xml:space="preserve">d=40 plastmasis wyalsadenis milis 9mm sisqis Tboizolacia kauCukis  </t>
  </si>
  <si>
    <t>komp</t>
  </si>
  <si>
    <t>kedlebis mopirkeTeba kafeliT webo-cementze</t>
  </si>
  <si>
    <r>
      <t xml:space="preserve">foladis paneluri radiatori </t>
    </r>
    <r>
      <rPr>
        <b/>
        <sz val="9"/>
        <rFont val="Times New Roman"/>
        <family val="1"/>
        <charset val="204"/>
      </rPr>
      <t>1000X600(h)</t>
    </r>
  </si>
  <si>
    <r>
      <t xml:space="preserve">foladis pneluri radiatori </t>
    </r>
    <r>
      <rPr>
        <sz val="9"/>
        <rFont val="Times New Roman"/>
        <family val="1"/>
        <charset val="204"/>
      </rPr>
      <t xml:space="preserve">1000X600(h) </t>
    </r>
  </si>
  <si>
    <t>pirveli sarTuli</t>
  </si>
  <si>
    <t>##</t>
  </si>
  <si>
    <t>samuSaoebis CamonaTvali</t>
  </si>
  <si>
    <t>raod.erTeulze</t>
  </si>
  <si>
    <t>xelfasi</t>
  </si>
  <si>
    <t>მასალა</t>
  </si>
  <si>
    <t>jami,lari</t>
  </si>
  <si>
    <t>erT.fasi</t>
  </si>
  <si>
    <t xml:space="preserve"> betonis bloki 40X20X20sm</t>
  </si>
  <si>
    <t>moajirebis elementebis SeRebva</t>
  </si>
  <si>
    <t>kolori zeTis</t>
  </si>
  <si>
    <t>olifa</t>
  </si>
  <si>
    <t>zumfara</t>
  </si>
  <si>
    <t>შიდა კედლების შეფითხვნა და ღებვა</t>
  </si>
  <si>
    <r>
      <t>UD-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 xml:space="preserve">"KNAUF" </t>
    </r>
    <r>
      <rPr>
        <sz val="10"/>
        <rFont val="AcadNusx"/>
      </rPr>
      <t>sisq. 0,6mm</t>
    </r>
  </si>
  <si>
    <r>
      <t>CD-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>"KNAUF</t>
    </r>
    <r>
      <rPr>
        <sz val="10"/>
        <rFont val="AcadNusx"/>
      </rPr>
      <t>" sisq. 0,6mm</t>
    </r>
  </si>
  <si>
    <t>mavTuli yulfiT</t>
  </si>
  <si>
    <t>fasadis kedlebis lesva cementis xsnariT</t>
  </si>
  <si>
    <t xml:space="preserve">fasadis SeRebva maRali xarisxis fasadis saRebaviT </t>
  </si>
  <si>
    <t>saRebavi fasadis (maRali xarisxis)</t>
  </si>
  <si>
    <t>zednadebi xarji</t>
  </si>
  <si>
    <t>gegmiuri dagroveba</t>
  </si>
  <si>
    <t>კედლის ღიობების შევსება მთლიანად და ნაწილობრივ</t>
  </si>
  <si>
    <t>ბეტონის არმირებული იატაკის მოწყობა</t>
  </si>
  <si>
    <r>
      <t>m</t>
    </r>
    <r>
      <rPr>
        <b/>
        <vertAlign val="superscript"/>
        <sz val="10"/>
        <rFont val="LitNusx"/>
      </rPr>
      <t>2</t>
    </r>
  </si>
  <si>
    <r>
      <t xml:space="preserve">betoni </t>
    </r>
    <r>
      <rPr>
        <sz val="10"/>
        <rFont val="Times New Roman"/>
        <family val="1"/>
      </rPr>
      <t>B25</t>
    </r>
  </si>
  <si>
    <t>laminirebuli parketis iatakis dageba plintusebiT</t>
  </si>
  <si>
    <t>filebi keramikuli</t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</si>
  <si>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LitNusx"/>
      </rPr>
      <t>500</t>
    </r>
    <r>
      <rPr>
        <sz val="10"/>
        <rFont val="Times New Roman"/>
        <family val="1"/>
      </rPr>
      <t>C d=8</t>
    </r>
  </si>
  <si>
    <t>qviSa-cementis xsnari 1:3</t>
  </si>
  <si>
    <r>
      <t>CW-</t>
    </r>
    <r>
      <rPr>
        <sz val="10"/>
        <rFont val="AcadNusx"/>
      </rPr>
      <t>profili</t>
    </r>
  </si>
  <si>
    <r>
      <t>UW-</t>
    </r>
    <r>
      <rPr>
        <sz val="10"/>
        <rFont val="AcadNusx"/>
      </rPr>
      <t>profili</t>
    </r>
  </si>
  <si>
    <t>minabamba saizolacio sisq.50mm</t>
  </si>
  <si>
    <t>თაბაშირმუყაოს ტიხრების მოწყობა (ორმაგი) (ნესტგამძლე)</t>
  </si>
  <si>
    <t xml:space="preserve">TabaSirmuyaos Weris mowyoba erTmagi  TabaSirmuyaos filebiT  </t>
  </si>
  <si>
    <t xml:space="preserve"> TabaSirmuyaos fila sisq.12,5mm</t>
  </si>
  <si>
    <t xml:space="preserve"> nestgamZle TabaSirmuyaos fila sisq.12,5mm</t>
  </si>
  <si>
    <t>webo pva</t>
  </si>
  <si>
    <t>meore sarTuli</t>
  </si>
  <si>
    <t>fasadi</t>
  </si>
  <si>
    <t>fasadze naSxefis datana</t>
  </si>
  <si>
    <t>qviSa</t>
  </si>
  <si>
    <t>cementi</t>
  </si>
  <si>
    <t>სახურავი</t>
  </si>
  <si>
    <t>სახურავის გვერდების მოპირკეთება თუნუქით</t>
  </si>
  <si>
    <t>სახურავის ძირზე ლამფის მოწყობა</t>
  </si>
  <si>
    <t xml:space="preserve">xis lamfa </t>
  </si>
  <si>
    <t>სახურავის ძირზე ლამფის გალაქვა</t>
  </si>
  <si>
    <t>xis laqi</t>
  </si>
  <si>
    <t>samercxlulebis mowyoba</t>
  </si>
  <si>
    <t>fanjris alaTebi</t>
  </si>
  <si>
    <t>fanjris mowyobiloba</t>
  </si>
  <si>
    <t>ტერიტორიის კეთილმოწყობა</t>
  </si>
  <si>
    <t>polipropilenis  mili d=20 (fasonuri nawilebiT)</t>
  </si>
  <si>
    <t>20mm ventili qromirebuli (grZeli)</t>
  </si>
  <si>
    <t xml:space="preserve"> 20mm ventili qromirebuli (grZeli)</t>
  </si>
  <si>
    <t xml:space="preserve"> 25mm ventili qromirebuli (grZeli)</t>
  </si>
  <si>
    <t xml:space="preserve"> 25mm sferuli ventili</t>
  </si>
  <si>
    <t>25mm sferuli ventili</t>
  </si>
  <si>
    <t xml:space="preserve">sferuli  ventilebis mowyoba d=32mm </t>
  </si>
  <si>
    <t xml:space="preserve"> sferuli ventili d=32mm </t>
  </si>
  <si>
    <t xml:space="preserve">polipropilenis  mili   d=20mm </t>
  </si>
  <si>
    <t>20 1/2" მუხლი შ/ხ</t>
  </si>
  <si>
    <t>20 1/2" samontaJo მუხლი შ/ხ dubli</t>
  </si>
  <si>
    <r>
      <t>20 mm muxli 90</t>
    </r>
    <r>
      <rPr>
        <vertAlign val="superscript"/>
        <sz val="9"/>
        <rFont val="AcadNusx"/>
      </rPr>
      <t>0</t>
    </r>
  </si>
  <si>
    <r>
      <t>25 mm muxli 90</t>
    </r>
    <r>
      <rPr>
        <vertAlign val="superscript"/>
        <sz val="9"/>
        <rFont val="AcadNusx"/>
      </rPr>
      <t>0</t>
    </r>
  </si>
  <si>
    <r>
      <t>32 mm muxli 90</t>
    </r>
    <r>
      <rPr>
        <vertAlign val="superscript"/>
        <sz val="10"/>
        <color indexed="8"/>
        <rFont val="Bauhaus Mtavruli"/>
        <family val="2"/>
      </rPr>
      <t>0</t>
    </r>
  </si>
  <si>
    <t>32/25mm gadamyvani</t>
  </si>
  <si>
    <t>25/20mm gadamyvani</t>
  </si>
  <si>
    <t>20mm quro</t>
  </si>
  <si>
    <t>25mm quro</t>
  </si>
  <si>
    <t>32mm quro</t>
  </si>
  <si>
    <t>20მმ ხუფი ხრახნიანი</t>
  </si>
  <si>
    <t>20/20/20mm samkapi</t>
  </si>
  <si>
    <t>25/20/25mm samkapi</t>
  </si>
  <si>
    <t>25/25/25mm samkapi</t>
  </si>
  <si>
    <t>32/32/32mm samkapi</t>
  </si>
  <si>
    <t>32/20/32mm samkapi</t>
  </si>
  <si>
    <t>arkos  ventilebis mowyoba 1/2-1/2</t>
  </si>
  <si>
    <t xml:space="preserve"> arkos  ventilebi 1/2-1/2</t>
  </si>
  <si>
    <t>cxeli wyalsadenis qseli</t>
  </si>
  <si>
    <t xml:space="preserve"> 20mm sferuli ventili</t>
  </si>
  <si>
    <t>20mm sferuli ventili</t>
  </si>
  <si>
    <r>
      <t xml:space="preserve">100-3000mm sakanalizacio mili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</si>
  <si>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>100-2000mm sakanalizacio mili</t>
    </r>
    <r>
      <rPr>
        <sz val="10"/>
        <color indexed="8"/>
        <rFont val="Arial"/>
        <family val="2"/>
      </rPr>
      <t xml:space="preserve">  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100</t>
    </r>
  </si>
  <si>
    <r>
      <t>100-1000mm sakanalizacio mili</t>
    </r>
    <r>
      <rPr>
        <sz val="10"/>
        <color indexed="8"/>
        <rFont val="Arial"/>
        <family val="2"/>
      </rPr>
      <t xml:space="preserve">  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100</t>
    </r>
  </si>
  <si>
    <r>
      <t xml:space="preserve">100-500mm sakanalizacio mili 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</si>
  <si>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 xml:space="preserve">100-250mm sakanalizacio mili 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</si>
  <si>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 xml:space="preserve">50-3000mm sakanalizacio mili  </t>
    </r>
    <r>
      <rPr>
        <sz val="10"/>
        <color indexed="8"/>
        <rFont val="Arial"/>
        <family val="2"/>
      </rPr>
      <t>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50</t>
    </r>
  </si>
  <si>
    <r>
      <t xml:space="preserve">50-2000mm sakanalizacio mili  </t>
    </r>
    <r>
      <rPr>
        <sz val="10"/>
        <color indexed="8"/>
        <rFont val="Arial"/>
        <family val="2"/>
      </rPr>
      <t>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50</t>
    </r>
  </si>
  <si>
    <r>
      <t>50-1000mm sakanalizacio mili</t>
    </r>
    <r>
      <rPr>
        <sz val="10"/>
        <color indexed="8"/>
        <rFont val="Arial"/>
        <family val="2"/>
      </rPr>
      <t xml:space="preserve">   PVC DN 50</t>
    </r>
  </si>
  <si>
    <r>
      <t>50-500mm sakanalizacio mili</t>
    </r>
    <r>
      <rPr>
        <sz val="10"/>
        <color indexed="8"/>
        <rFont val="Arial"/>
        <family val="2"/>
      </rPr>
      <t xml:space="preserve">    PVC DN 50</t>
    </r>
  </si>
  <si>
    <r>
      <t>50-300mm sakanalizacio mili</t>
    </r>
    <r>
      <rPr>
        <sz val="10"/>
        <color indexed="8"/>
        <rFont val="Arial"/>
        <family val="2"/>
      </rPr>
      <t xml:space="preserve">    PVC DN 50</t>
    </r>
  </si>
  <si>
    <t>100mm milis samagri</t>
  </si>
  <si>
    <t>50mm milis samagri</t>
  </si>
  <si>
    <r>
      <t>kanalizaciis samkapi 100X100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</si>
  <si>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100X100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</si>
  <si>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100X50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</si>
  <si>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100X50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</si>
  <si>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50X50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</si>
  <si>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50X50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</si>
  <si>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100X100 90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</si>
  <si>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100X100 90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</si>
  <si>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100X50 90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</si>
  <si>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100X50 90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</si>
  <si>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100*45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</si>
  <si>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100*45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gaSlili muxli </t>
    </r>
  </si>
  <si>
    <r>
      <t>50*45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gaSlili muxli </t>
    </r>
  </si>
  <si>
    <r>
      <t>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</si>
  <si>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100*90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</si>
  <si>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r>
      <t>100*90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muxli </t>
    </r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</si>
  <si>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</si>
  <si>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r>
      <t>50*90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muxli </t>
    </r>
  </si>
  <si>
    <t>revizia d=100mm</t>
  </si>
  <si>
    <t xml:space="preserve">SSm pirebis xelsabanis sifoniT montaJi </t>
  </si>
  <si>
    <t>SSm pirebis xelsabani niJaris sifoniT Rir-ba</t>
  </si>
  <si>
    <t>SSm pirebis unitazis Camrecxi avziT da gofreTi Rirebuleba</t>
  </si>
  <si>
    <t>civi wylis avzi cilindruli-horizontaluri orSriani avzi lurji-TeTri 1000 litriani, sadgamiT 0.4m-iT aweuli, damcleli da Semavsebeli ventilebiT, SefuTuli ormagi TboizolaciiT</t>
  </si>
  <si>
    <t xml:space="preserve">civi wylis tumbo xarji 80l/wm maqsimaluri awevis simaRle 50 metri sixSiruli marTvis blokiT, Camketi ventilebiT, 50 litriani safarToebeli avziT.  </t>
  </si>
  <si>
    <t>№</t>
  </si>
  <si>
    <t>dasaxeleba</t>
  </si>
  <si>
    <t>raod.</t>
  </si>
  <si>
    <r>
      <t xml:space="preserve">kabeli (mrgvali) </t>
    </r>
    <r>
      <rPr>
        <sz val="10"/>
        <color indexed="8"/>
        <rFont val="Arial"/>
        <family val="2"/>
        <charset val="204"/>
      </rPr>
      <t>H07Z-R 2X10+1X6</t>
    </r>
    <r>
      <rPr>
        <sz val="10"/>
        <color indexed="8"/>
        <rFont val="AcadMtavr"/>
      </rPr>
      <t>mm</t>
    </r>
    <r>
      <rPr>
        <vertAlign val="superscript"/>
        <sz val="10"/>
        <color indexed="8"/>
        <rFont val="Arial"/>
        <family val="2"/>
        <charset val="204"/>
      </rPr>
      <t>2</t>
    </r>
    <r>
      <rPr>
        <vertAlign val="superscript"/>
        <sz val="10"/>
        <color indexed="8"/>
        <rFont val="AcadNusx"/>
      </rPr>
      <t xml:space="preserve"> </t>
    </r>
    <r>
      <rPr>
        <sz val="10"/>
        <color indexed="8"/>
        <rFont val="AcadNusx"/>
      </rPr>
      <t xml:space="preserve">    (kabelis sigrZe dazustdes adgilze)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</si>
  <si>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</si>
  <si>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</si>
  <si>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2x1.5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</si>
  <si>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t>mTavari gamanawilebeli fari</t>
  </si>
  <si>
    <r>
      <t xml:space="preserve">liTonis karada S/m </t>
    </r>
    <r>
      <rPr>
        <sz val="10"/>
        <color indexed="8"/>
        <rFont val="Arial"/>
        <family val="2"/>
        <charset val="204"/>
      </rPr>
      <t>2X12</t>
    </r>
    <r>
      <rPr>
        <sz val="10"/>
        <color indexed="8"/>
        <rFont val="AcadNusx"/>
      </rPr>
      <t xml:space="preserve"> modulze (rkinis karebiT da saketiT)</t>
    </r>
  </si>
  <si>
    <t>komp.</t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</si>
  <si>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25/0.03A/C/6kA  1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</si>
  <si>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16A/B/6kA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</si>
  <si>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25A/C/6kA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</si>
  <si>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63A/D/15kA  2 </t>
    </r>
    <r>
      <rPr>
        <sz val="10"/>
        <color indexed="8"/>
        <rFont val="AcadNusx"/>
      </rPr>
      <t>polusa</t>
    </r>
  </si>
  <si>
    <t xml:space="preserve">sanaTebi </t>
  </si>
  <si>
    <r>
      <t>Weris Cafluli sanaTi</t>
    </r>
    <r>
      <rPr>
        <sz val="10"/>
        <color indexed="8"/>
        <rFont val="Arial"/>
        <family val="2"/>
        <charset val="204"/>
      </rPr>
      <t xml:space="preserve">  LED 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24 W </t>
    </r>
  </si>
  <si>
    <r>
      <t>furnitura</t>
    </r>
    <r>
      <rPr>
        <sz val="10"/>
        <color indexed="8"/>
        <rFont val="AcadNusx"/>
      </rPr>
      <t xml:space="preserve"> </t>
    </r>
  </si>
  <si>
    <t>erTklaviSiani CamrTveli</t>
  </si>
  <si>
    <t>orklaviSiani CamrTveli</t>
  </si>
  <si>
    <t>erTklaviSiani gadamrTveli</t>
  </si>
  <si>
    <t>rozeti damiwebis kontaqtiT</t>
  </si>
  <si>
    <r>
      <t>samontaJo masala</t>
    </r>
    <r>
      <rPr>
        <sz val="10"/>
        <color indexed="8"/>
        <rFont val="AcadNusx"/>
      </rPr>
      <t xml:space="preserve"> </t>
    </r>
  </si>
  <si>
    <t xml:space="preserve">rozetis bude </t>
  </si>
  <si>
    <t xml:space="preserve">ganmStoebeli yuTi </t>
  </si>
  <si>
    <t>sainst. gofr. mili (aqsesuarebiT kompleqtSi)</t>
  </si>
  <si>
    <r>
      <t xml:space="preserve">samontaJo masalebi (izolaciis lenti, samagrebi, Sesakravi)  (Sekvra </t>
    </r>
    <r>
      <rPr>
        <sz val="10"/>
        <color indexed="8"/>
        <rFont val="Arial"/>
        <family val="2"/>
        <charset val="204"/>
      </rPr>
      <t>100</t>
    </r>
    <r>
      <rPr>
        <sz val="10"/>
        <color indexed="8"/>
        <rFont val="AcadNusx"/>
      </rPr>
      <t xml:space="preserve"> cali)</t>
    </r>
  </si>
  <si>
    <t>erT.Rir-ba</t>
  </si>
  <si>
    <t>Sromis danaxarji</t>
  </si>
  <si>
    <t>wert</t>
  </si>
  <si>
    <t>saerTo jami</t>
  </si>
  <si>
    <t>cementis xsnari 1:3</t>
  </si>
  <si>
    <r>
      <t xml:space="preserve">foladis pneluri radiatori </t>
    </r>
    <r>
      <rPr>
        <sz val="9"/>
        <rFont val="Times New Roman"/>
        <family val="1"/>
        <charset val="204"/>
      </rPr>
      <t xml:space="preserve">1200X600(h) </t>
    </r>
  </si>
  <si>
    <r>
      <t xml:space="preserve">foladis paneluri radiatori </t>
    </r>
    <r>
      <rPr>
        <b/>
        <sz val="9"/>
        <rFont val="Times New Roman"/>
        <family val="1"/>
        <charset val="204"/>
      </rPr>
      <t>1200X600(h)</t>
    </r>
  </si>
  <si>
    <r>
      <t>pirsaxocSaSrobi</t>
    </r>
    <r>
      <rPr>
        <b/>
        <sz val="9"/>
        <rFont val="Times New Roman"/>
        <family val="1"/>
        <charset val="204"/>
      </rPr>
      <t xml:space="preserve"> </t>
    </r>
  </si>
  <si>
    <r>
      <t>pirsaxocSaSrobi</t>
    </r>
    <r>
      <rPr>
        <sz val="9"/>
        <rFont val="Times New Roman"/>
        <family val="1"/>
        <charset val="204"/>
      </rPr>
      <t/>
    </r>
  </si>
  <si>
    <t>polipropilenis folgiani mili d=40 (fasonuri nawilebiT)</t>
  </si>
  <si>
    <t>polipropilenis folgiani mili d=32 (fasonuri nawilebiT)</t>
  </si>
  <si>
    <t xml:space="preserve">polipropilenis folgiani mili  cxeli wylis d=32mm </t>
  </si>
  <si>
    <t xml:space="preserve">polipropilenis folgiani mili  cxeli wylis d=25mm </t>
  </si>
  <si>
    <t>polipropilenis folgiani mili  cxeli wylis d=20 mm</t>
  </si>
  <si>
    <t>polipropilenis folgiani mili  cxeli wylis d=20mm (fasonuri nawilebiT)</t>
  </si>
  <si>
    <t>polipropilenis folgiani mili  cxeli wylis d=25mm (fasonuri nawilebiT)</t>
  </si>
  <si>
    <t>polipropilenis  folgiani mili  cxeli wylis   d=40mm</t>
  </si>
  <si>
    <t>polipropilenis samkapi 40X20X40</t>
  </si>
  <si>
    <t>polipropilenis samkapi 40X32X40</t>
  </si>
  <si>
    <t>polipropilenis samkapi 32X32X32</t>
  </si>
  <si>
    <t>polipropilenis samkapi 25X20X25</t>
  </si>
  <si>
    <t>polipropilenis samkapi 25X25X25</t>
  </si>
  <si>
    <t>polipropilenis gadamyvani 40X32</t>
  </si>
  <si>
    <t>polipropilenis gadamyvani 32X25</t>
  </si>
  <si>
    <t>polipropilenis gadamyvani 25X20</t>
  </si>
  <si>
    <t>polipropilenis milis samagri d=40</t>
  </si>
  <si>
    <t>polipropilenis milis samagri d=32</t>
  </si>
  <si>
    <t>polipropilenis maregulirebeli ventili d=40</t>
  </si>
  <si>
    <t xml:space="preserve"> polipropilenis maregulirebeli ventili d=40</t>
  </si>
  <si>
    <t>polipropilenis maregulirebeli ventili d=32</t>
  </si>
  <si>
    <t xml:space="preserve"> polipropilenis maregulirebeli ventili d=32</t>
  </si>
  <si>
    <t>polipropilenis maregulirebeli ventili d=20</t>
  </si>
  <si>
    <t xml:space="preserve"> polipropilenis maregulirebeli ventili d=20</t>
  </si>
  <si>
    <t>polipropilenis gadasabmeli quro d=40</t>
  </si>
  <si>
    <t>polipropilenis gadasabmeli quro d=32</t>
  </si>
  <si>
    <r>
      <t>polipropilenis muxli d=40 90</t>
    </r>
    <r>
      <rPr>
        <vertAlign val="superscript"/>
        <sz val="10"/>
        <rFont val="AcadNusx"/>
      </rPr>
      <t>0</t>
    </r>
  </si>
  <si>
    <r>
      <t>polipropilenis muxli d=32 90</t>
    </r>
    <r>
      <rPr>
        <vertAlign val="superscript"/>
        <sz val="10"/>
        <rFont val="AcadNusx"/>
      </rPr>
      <t>0</t>
    </r>
  </si>
  <si>
    <t>polipropilenis gadasabmeli quro d=25</t>
  </si>
  <si>
    <t>polipropilenis gadasabmeli quro d=20</t>
  </si>
  <si>
    <r>
      <t>polipropilenis muxli d=25 90</t>
    </r>
    <r>
      <rPr>
        <vertAlign val="superscript"/>
        <sz val="10"/>
        <rFont val="AcadNusx"/>
      </rPr>
      <t>0</t>
    </r>
  </si>
  <si>
    <r>
      <t>polipropilenis muxli d=20 90</t>
    </r>
    <r>
      <rPr>
        <vertAlign val="superscript"/>
        <sz val="10"/>
        <rFont val="AcadNusx"/>
      </rPr>
      <t>0</t>
    </r>
  </si>
  <si>
    <r>
      <t>polipropilenis quro gare xraxniT 90</t>
    </r>
    <r>
      <rPr>
        <vertAlign val="superscript"/>
        <sz val="10"/>
        <rFont val="AcadNusx"/>
      </rPr>
      <t>0</t>
    </r>
    <r>
      <rPr>
        <sz val="10"/>
        <rFont val="AcadNusx"/>
      </rPr>
      <t xml:space="preserve"> d=20</t>
    </r>
  </si>
  <si>
    <t>SSm xelCasavleli aqsesuari</t>
  </si>
  <si>
    <t xml:space="preserve">Sida wyalsaden-kanalizacia,sankvanZis ventilacia </t>
  </si>
  <si>
    <t>lokalur - resursuli xarjTaRricxva #1/5</t>
  </si>
  <si>
    <t>susti denebi</t>
  </si>
  <si>
    <t xml:space="preserve">saxanZro signalizaciis sistema </t>
  </si>
  <si>
    <r>
      <t>cecxlmedegi kabeli</t>
    </r>
    <r>
      <rPr>
        <sz val="10"/>
        <color indexed="8"/>
        <rFont val="Arial"/>
        <family val="2"/>
        <charset val="204"/>
      </rPr>
      <t xml:space="preserve"> JE-H(St)H FE180/E90 - 1x2x0.8</t>
    </r>
  </si>
  <si>
    <t>arasamisamarTo saxanZro sakontrolo paneli erTzonaze, kvebis blokiTa da akumulatoris batareebiT</t>
  </si>
  <si>
    <t>kvamlis optikuri deteqtori</t>
  </si>
  <si>
    <t>gazis gaJonvis deteqtori</t>
  </si>
  <si>
    <t>Tburi deteqtori</t>
  </si>
  <si>
    <t>universaluri baza</t>
  </si>
  <si>
    <t>sagangaSo Rilaki</t>
  </si>
  <si>
    <t>sirena-strobiT</t>
  </si>
  <si>
    <t>kompiuteruli qseli</t>
  </si>
  <si>
    <r>
      <t>kompiuteruli qselis kabeli</t>
    </r>
    <r>
      <rPr>
        <sz val="10"/>
        <color indexed="8"/>
        <rFont val="Arial"/>
        <family val="2"/>
        <charset val="204"/>
      </rPr>
      <t xml:space="preserve"> FTP LSZH Cat 5e</t>
    </r>
  </si>
  <si>
    <r>
      <t xml:space="preserve">sakomunikacio karada </t>
    </r>
    <r>
      <rPr>
        <sz val="10"/>
        <color indexed="8"/>
        <rFont val="Arial"/>
        <family val="2"/>
        <charset val="204"/>
      </rPr>
      <t>RACK 9U</t>
    </r>
    <r>
      <rPr>
        <sz val="10"/>
        <color indexed="8"/>
        <rFont val="AcadNusx"/>
      </rPr>
      <t xml:space="preserve"> (TermostatiT da ventilatorebis blokiT)</t>
    </r>
  </si>
  <si>
    <r>
      <rPr>
        <sz val="10"/>
        <color indexed="8"/>
        <rFont val="AcadNusx"/>
      </rPr>
      <t>uwyveti kvebis bloki,</t>
    </r>
    <r>
      <rPr>
        <sz val="10"/>
        <color indexed="8"/>
        <rFont val="Arial"/>
        <family val="2"/>
        <charset val="204"/>
      </rPr>
      <t xml:space="preserve"> Smart UPS 1000 VA</t>
    </r>
  </si>
  <si>
    <r>
      <t>rekSi Casayenebeli denis gamanawilebeli</t>
    </r>
    <r>
      <rPr>
        <sz val="10"/>
        <color indexed="8"/>
        <rFont val="Arial"/>
        <family val="2"/>
        <charset val="204"/>
      </rPr>
      <t xml:space="preserve"> PDU-8</t>
    </r>
  </si>
  <si>
    <r>
      <t xml:space="preserve">paCpaneli </t>
    </r>
    <r>
      <rPr>
        <sz val="10"/>
        <color indexed="8"/>
        <rFont val="Arial"/>
        <family val="2"/>
        <charset val="204"/>
      </rPr>
      <t>24</t>
    </r>
    <r>
      <rPr>
        <sz val="10"/>
        <color indexed="8"/>
        <rFont val="AcadNusx"/>
      </rPr>
      <t xml:space="preserve"> portiani </t>
    </r>
    <r>
      <rPr>
        <sz val="10"/>
        <color indexed="8"/>
        <rFont val="Arial"/>
        <family val="2"/>
        <charset val="204"/>
      </rPr>
      <t xml:space="preserve">Cat 5e </t>
    </r>
  </si>
  <si>
    <r>
      <t>qselis komutatori</t>
    </r>
    <r>
      <rPr>
        <sz val="10"/>
        <color indexed="8"/>
        <rFont val="Arial"/>
        <family val="2"/>
        <charset val="204"/>
      </rPr>
      <t xml:space="preserve">  24  </t>
    </r>
    <r>
      <rPr>
        <sz val="10"/>
        <color indexed="8"/>
        <rFont val="AcadNusx"/>
      </rPr>
      <t>portiani (</t>
    </r>
    <r>
      <rPr>
        <sz val="10"/>
        <color indexed="8"/>
        <rFont val="Arial"/>
        <family val="2"/>
        <charset val="204"/>
      </rPr>
      <t xml:space="preserve">DATA,IPTV)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</si>
  <si>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t xml:space="preserve">kompiuteris rozeti </t>
    </r>
    <r>
      <rPr>
        <sz val="10"/>
        <color indexed="8"/>
        <rFont val="Arial"/>
        <family val="2"/>
        <charset val="204"/>
      </rPr>
      <t>RJ45</t>
    </r>
    <r>
      <rPr>
        <sz val="10"/>
        <color indexed="8"/>
        <rFont val="AcadNusx"/>
      </rPr>
      <t xml:space="preserve"> (me-</t>
    </r>
    <r>
      <rPr>
        <sz val="10"/>
        <color indexed="8"/>
        <rFont val="Arial"/>
        <family val="2"/>
        <charset val="204"/>
      </rPr>
      <t>5</t>
    </r>
    <r>
      <rPr>
        <sz val="10"/>
        <color indexed="8"/>
        <rFont val="AcadNusx"/>
      </rPr>
      <t xml:space="preserve"> kategoria)</t>
    </r>
  </si>
  <si>
    <r>
      <t xml:space="preserve">ukabelo SeRwevis wertili </t>
    </r>
    <r>
      <rPr>
        <sz val="10"/>
        <color indexed="8"/>
        <rFont val="Arial"/>
        <family val="2"/>
      </rPr>
      <t xml:space="preserve">(Wi-Fi) </t>
    </r>
    <r>
      <rPr>
        <sz val="10"/>
        <color indexed="8"/>
        <rFont val="AcadNusx"/>
      </rPr>
      <t>(parametrebi winaswar SeTanxmdes damkveTTan)</t>
    </r>
  </si>
  <si>
    <t>zaris sistema</t>
  </si>
  <si>
    <r>
      <t>eleqtro zaris kabeli</t>
    </r>
    <r>
      <rPr>
        <sz val="10"/>
        <color indexed="8"/>
        <rFont val="Arial"/>
        <family val="2"/>
        <charset val="204"/>
      </rPr>
      <t xml:space="preserve"> 2X1.5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rial"/>
        <family val="2"/>
        <charset val="204"/>
      </rPr>
      <t>2</t>
    </r>
  </si>
  <si>
    <t>eleqtro zaris Rilaki</t>
  </si>
  <si>
    <t>eleqtro zari</t>
  </si>
  <si>
    <t>5</t>
  </si>
  <si>
    <t>1/5</t>
  </si>
  <si>
    <t>Robis kedlebis lesva cementis xsnariT</t>
  </si>
  <si>
    <t>kibis safexurebze mocurebis sawinaaRmdego lentebis mowyoba siganiT 5 sm</t>
  </si>
  <si>
    <t>sarkis montaJi zomebiT 0,6X0,4 m</t>
  </si>
  <si>
    <t>Weris SeRebva wyalemulsiuri saRebaviT</t>
  </si>
  <si>
    <t>TabaSirmuyaos fila sisq.12,5mm</t>
  </si>
  <si>
    <t>Tbilisi _ 2022 weli</t>
  </si>
  <si>
    <t>q. duSeTSi, akaki wereTlis quCa #13 mdebare
(s/k 71.51.01.417) sacxovrebeli saxli</t>
  </si>
  <si>
    <t>sayofacxovrebo gamwovi ventilatori 50 m3/sT</t>
  </si>
  <si>
    <t>sademontaJo samuSaoebi</t>
  </si>
  <si>
    <t>kedlebis demontaJi</t>
  </si>
  <si>
    <t>pirveli sarTulis amortizebuli iatakis safaris demontaJi</t>
  </si>
  <si>
    <t>amortizebuli Tunuqis da Siferis saxuravis, sawvimari Rarebis demontaJi</t>
  </si>
  <si>
    <t>Zveli xis karebis demontaJi</t>
  </si>
  <si>
    <t>nagvis gatana da transportireba</t>
  </si>
  <si>
    <t>liTonis svetebis demontaJi da dasawyobeba damkveTis miTiTebul adgilze</t>
  </si>
  <si>
    <t>ადგილ-ადგილ შიდა კედლის ნალესის ჩამოფხეკვა და კედლების ლესვა ცემენტის ხსნარით</t>
  </si>
  <si>
    <t>TabaSirmuyaos Weris mowyoba erTmagi  nestgamZle TabaSirmuyaos filebiT sankvanZSi da teqnikur oTaxSi</t>
  </si>
  <si>
    <t>ლიფტის ღიობისთვის იატაკი დემონტაჟი</t>
  </si>
  <si>
    <t>ტნ</t>
  </si>
  <si>
    <t xml:space="preserve">derefanSi da teqnikur oTaxSi iatakze keramogranitis filebis dageba </t>
  </si>
  <si>
    <t>keramogranitis iatakis dageba aivanze</t>
  </si>
  <si>
    <t>filebi keramogranitis</t>
  </si>
  <si>
    <t>კერამიკული ფილების პლინტუსების მოწყობა აივანზე 7სმ</t>
  </si>
  <si>
    <t>ლიფტის ღიობის გამაგრება ლითონ-კონსტრუქციის დეტალებით და კონსტრუქციის შეღებვა</t>
  </si>
  <si>
    <t>arsebuli saxuravis safaris SeRebva</t>
  </si>
  <si>
    <t>daferili Tunuqi</t>
  </si>
  <si>
    <t>sawvimari Rarebis mowyoba daferili TunuqiT</t>
  </si>
  <si>
    <t>sawvimari milebis mowyoba daferili TunuqiT</t>
  </si>
  <si>
    <t>arsebuli liTonis svetebis da arsebuli WiSkris SeRebva</t>
  </si>
  <si>
    <t>masalebis transportirebis xarji</t>
  </si>
  <si>
    <t>ბეტონის არმირებული იატაკის და პანდუსების მოწყობა და მოხეხვა</t>
  </si>
  <si>
    <t>ეზოს მოპირკეთება ბეტონის ფილებით</t>
  </si>
  <si>
    <t>betonis fila 20X10X10sm</t>
  </si>
  <si>
    <t>Robeze naSxefis datana da SeRebva</t>
  </si>
  <si>
    <t>Weris შეფითხვნა და ღებვა wyalemulsiuri saRebaviT</t>
  </si>
  <si>
    <t>metaloplastmasis  vitraJis da karis montaJi liTonis  karkasiT</t>
  </si>
  <si>
    <t>kvadratuli milis montaJi 100*100*3</t>
  </si>
  <si>
    <t>aivnis da teqnikuri farTis saxuravis safaris da konstruqciis mowyoba daferili TunuqiT</t>
  </si>
  <si>
    <t>liTonis konstruqcia</t>
  </si>
  <si>
    <t xml:space="preserve">gazze momuSave kedlis qvabi 35 kvt. (daxuruli wvis blokiT kompleqtiT) </t>
  </si>
  <si>
    <t>SSm pirebis unitazi Camrecxi avziT da gofreTi montaJi</t>
  </si>
  <si>
    <t>aivnis qveS betonis safaris demontaJi</t>
  </si>
  <si>
    <t>derefanSi da teqnikur oTaxSi პლინტუსების მოწყობა კიბის უჯრედში 7სმ</t>
  </si>
  <si>
    <t>დაზიანებული მოაჟირის შეცვლა არსებულის ანალოგიური ლითონის მოაჯირით</t>
  </si>
  <si>
    <t>Robis liTonis badis შეცვლა</t>
  </si>
  <si>
    <t>liT. WiSkris Rirebuleba</t>
  </si>
  <si>
    <t>samagri elementebi</t>
  </si>
  <si>
    <t>eleqtrodi</t>
  </si>
  <si>
    <r>
      <t>m</t>
    </r>
    <r>
      <rPr>
        <b/>
        <vertAlign val="superscript"/>
        <sz val="10"/>
        <rFont val="LitNusx"/>
      </rPr>
      <t>3</t>
    </r>
  </si>
  <si>
    <t>xreSovani balastis Rirebuleba</t>
  </si>
  <si>
    <t xml:space="preserve">xreSovani balastis  safuZvlis mowyoba  datkepniT </t>
  </si>
  <si>
    <t>proffenilis yru Robis mowyoba liTonis karkasze, simaRliT 1,8 m</t>
  </si>
  <si>
    <t>kv.m.</t>
  </si>
  <si>
    <t>SromiTi resursebi</t>
  </si>
  <si>
    <t>betoni wertilovani saZirkvlebisaTvis</t>
  </si>
  <si>
    <r>
      <t>ოთხკუთხა მილი 50X50X2მმ</t>
    </r>
    <r>
      <rPr>
        <sz val="9"/>
        <rFont val="Times New Roman"/>
        <family val="1"/>
        <charset val="204"/>
      </rPr>
      <t xml:space="preserve">  L</t>
    </r>
    <r>
      <rPr>
        <sz val="9"/>
        <rFont val="AcadNusx"/>
      </rPr>
      <t>=2000მმ</t>
    </r>
  </si>
  <si>
    <r>
      <t>ოთხკუთხა მილი 25X25X2მმ</t>
    </r>
    <r>
      <rPr>
        <sz val="9"/>
        <rFont val="Times New Roman"/>
        <family val="1"/>
        <charset val="204"/>
      </rPr>
      <t xml:space="preserve">  </t>
    </r>
  </si>
  <si>
    <t>gm</t>
  </si>
  <si>
    <t>proffenili</t>
  </si>
  <si>
    <t>sankvanZis iatakze keramikuli filebis dageba (yavisferi 15*60)</t>
  </si>
  <si>
    <t>blokis kedeli sim 1,6 metri, sigrZe 14,0 metri</t>
  </si>
  <si>
    <r>
      <t>betoni</t>
    </r>
    <r>
      <rPr>
        <sz val="10"/>
        <rFont val="Times New Roman"/>
        <family val="1"/>
      </rPr>
      <t xml:space="preserve"> B25</t>
    </r>
    <r>
      <rPr>
        <sz val="10"/>
        <rFont val="LitNusx"/>
      </rPr>
      <t xml:space="preserve"> (transportirebiT)</t>
    </r>
  </si>
  <si>
    <t>yalibis fari</t>
  </si>
  <si>
    <t xml:space="preserve">yalibis ficari </t>
  </si>
  <si>
    <t xml:space="preserve">lursmani </t>
  </si>
  <si>
    <t>glinula 6-6,5 mm</t>
  </si>
  <si>
    <r>
      <t>betoni</t>
    </r>
    <r>
      <rPr>
        <sz val="10"/>
        <rFont val="Times New Roman"/>
        <family val="1"/>
      </rPr>
      <t xml:space="preserve"> B25</t>
    </r>
    <r>
      <rPr>
        <sz val="10"/>
        <rFont val="LitNusx"/>
      </rPr>
      <t xml:space="preserve"> (transportirebiT) </t>
    </r>
  </si>
  <si>
    <r>
      <rPr>
        <sz val="10"/>
        <rFont val="Times New Roman"/>
        <family val="1"/>
      </rPr>
      <t>A500C</t>
    </r>
    <r>
      <rPr>
        <sz val="10"/>
        <rFont val="LitNusx"/>
      </rPr>
      <t xml:space="preserve"> klasis armatura</t>
    </r>
  </si>
  <si>
    <t>saqsovi mavTuli</t>
  </si>
  <si>
    <r>
      <t xml:space="preserve">mon. rk/betonis lenturi saZirkvlebis mowyoba betoni  </t>
    </r>
    <r>
      <rPr>
        <b/>
        <sz val="10"/>
        <rFont val="Times New Roman"/>
        <family val="1"/>
        <charset val="204"/>
      </rPr>
      <t>B</t>
    </r>
    <r>
      <rPr>
        <b/>
        <sz val="10"/>
        <rFont val="AcadNusx"/>
      </rPr>
      <t>25 (0.8*0.5*0.5)</t>
    </r>
  </si>
  <si>
    <r>
      <t xml:space="preserve">monoliTuri rk/bet svetebis mowyoba betoni </t>
    </r>
    <r>
      <rPr>
        <b/>
        <sz val="10"/>
        <rFont val="Times New Roman"/>
        <family val="1"/>
      </rPr>
      <t xml:space="preserve"> B25</t>
    </r>
  </si>
  <si>
    <t xml:space="preserve">yalibis fari </t>
  </si>
  <si>
    <t>yalibis ficari IIIxar. 40m-iani</t>
  </si>
  <si>
    <r>
      <rPr>
        <sz val="10"/>
        <rFont val="Times New Roman"/>
        <family val="1"/>
      </rPr>
      <t>d8A240C</t>
    </r>
    <r>
      <rPr>
        <sz val="10"/>
        <rFont val="LitNusx"/>
      </rPr>
      <t xml:space="preserve"> klasis armatura</t>
    </r>
  </si>
  <si>
    <r>
      <rPr>
        <sz val="10"/>
        <rFont val="Times New Roman"/>
        <family val="1"/>
      </rPr>
      <t>d20A500C</t>
    </r>
    <r>
      <rPr>
        <sz val="10"/>
        <rFont val="LitNusx"/>
      </rPr>
      <t xml:space="preserve"> klasis armatura</t>
    </r>
  </si>
  <si>
    <r>
      <t>monoliTuri rk/betonis rigelebis mowyoba betoni</t>
    </r>
    <r>
      <rPr>
        <b/>
        <sz val="10"/>
        <rFont val="Times New Roman"/>
        <family val="1"/>
      </rPr>
      <t xml:space="preserve">  B25</t>
    </r>
  </si>
  <si>
    <t>liTonis WiSkris montaJi ukan ezoSi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</si>
</sst>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₾_-;\-* #,##0.00\ _₾_-;_-* &quot;-&quot;??\ _₾_-;_-@_-"/>
    <numFmt numFmtId="165" formatCode="_-* #,##0.00\ _L_a_r_i_-;\-* #,##0.00\ _L_a_r_i_-;_-* &quot;-&quot;??\ _L_a_r_i_-;_-@_-"/>
    <numFmt numFmtId="166" formatCode="0.000"/>
    <numFmt numFmtId="167" formatCode="0.0"/>
    <numFmt numFmtId="168" formatCode="0.00_ ;\-0.00\ "/>
  </numFmts>
  <fonts count="130">
    <font>
      <sz val="10"/>
      <name val="Arial Cy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AcadMtavr"/>
    </font>
    <font>
      <sz val="10"/>
      <name val="AcadNusx"/>
    </font>
    <font>
      <sz val="11"/>
      <name val="AcadNusx"/>
    </font>
    <font>
      <b/>
      <sz val="14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2"/>
      <name val="AcadNusx"/>
    </font>
    <font>
      <b/>
      <sz val="12"/>
      <name val="AcadNusx"/>
    </font>
    <font>
      <sz val="10"/>
      <name val="Helv"/>
    </font>
    <font>
      <b/>
      <sz val="11"/>
      <name val="AcadNusx"/>
    </font>
    <font>
      <sz val="11"/>
      <name val="Times New Roman"/>
      <family val="1"/>
      <charset val="204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.5"/>
      <name val="AcadNusx"/>
    </font>
    <font>
      <sz val="10.5"/>
      <name val="AcadNusx"/>
    </font>
    <font>
      <b/>
      <sz val="10"/>
      <name val="Arial"/>
      <family val="2"/>
      <charset val="204"/>
    </font>
    <font>
      <b/>
      <sz val="12"/>
      <name val="AcadMtavr"/>
    </font>
    <font>
      <b/>
      <sz val="10"/>
      <name val="AcadMtavr"/>
    </font>
    <font>
      <b/>
      <sz val="11"/>
      <name val="AcadMtavr"/>
    </font>
    <font>
      <b/>
      <sz val="10"/>
      <color indexed="8"/>
      <name val="AcadNusx"/>
    </font>
    <font>
      <sz val="11"/>
      <color indexed="20"/>
      <name val="Calibri"/>
      <family val="2"/>
    </font>
    <font>
      <b/>
      <vertAlign val="superscript"/>
      <sz val="10"/>
      <name val="AcadNusx"/>
    </font>
    <font>
      <sz val="10"/>
      <name val="Arial Cyr"/>
      <charset val="204"/>
    </font>
    <font>
      <b/>
      <sz val="16"/>
      <name val="AcadMtavr"/>
    </font>
    <font>
      <b/>
      <sz val="22"/>
      <color indexed="12"/>
      <name val="AcadMtavr"/>
    </font>
    <font>
      <b/>
      <sz val="20"/>
      <color indexed="12"/>
      <name val="AcadMtavr"/>
    </font>
    <font>
      <b/>
      <sz val="22"/>
      <name val="AcadMtav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AcadMtavr"/>
    </font>
    <font>
      <b/>
      <sz val="12"/>
      <color theme="1"/>
      <name val="AcadMtavr"/>
    </font>
    <font>
      <b/>
      <sz val="12"/>
      <color theme="1"/>
      <name val="AcadNusx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cadNusx"/>
    </font>
    <font>
      <b/>
      <sz val="9"/>
      <color theme="1"/>
      <name val="AcadNusx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AcadNusx"/>
    </font>
    <font>
      <b/>
      <sz val="14"/>
      <name val="Arial Cyr"/>
    </font>
    <font>
      <b/>
      <sz val="20"/>
      <name val="AcadMtavr"/>
    </font>
    <font>
      <b/>
      <sz val="12"/>
      <name val="Arial Cyr"/>
    </font>
    <font>
      <b/>
      <sz val="10"/>
      <name val="LitNusx"/>
    </font>
    <font>
      <sz val="9"/>
      <name val="AcadNusx"/>
    </font>
    <font>
      <b/>
      <sz val="8"/>
      <name val="AcadNusx"/>
    </font>
    <font>
      <sz val="10"/>
      <name val="LitNusx"/>
    </font>
    <font>
      <b/>
      <vertAlign val="superscript"/>
      <sz val="10"/>
      <name val="LitNusx"/>
    </font>
    <font>
      <vertAlign val="superscript"/>
      <sz val="10"/>
      <name val="LitNusx"/>
    </font>
    <font>
      <sz val="11"/>
      <color theme="1"/>
      <name val="Sylfaen"/>
      <family val="2"/>
      <charset val="204"/>
    </font>
    <font>
      <b/>
      <sz val="9"/>
      <name val="AcadMtavr"/>
    </font>
    <font>
      <sz val="9"/>
      <color indexed="8"/>
      <name val="Sylfaen"/>
      <family val="2"/>
      <charset val="204"/>
    </font>
    <font>
      <sz val="9"/>
      <name val="Arial"/>
      <family val="2"/>
      <charset val="204"/>
    </font>
    <font>
      <b/>
      <i/>
      <sz val="9"/>
      <color indexed="8"/>
      <name val="AcadMtavr"/>
    </font>
    <font>
      <sz val="9"/>
      <name val="Arial Cyr"/>
      <family val="2"/>
      <charset val="204"/>
    </font>
    <font>
      <b/>
      <i/>
      <u/>
      <sz val="9"/>
      <name val="AcadNusx"/>
    </font>
    <font>
      <b/>
      <i/>
      <sz val="9"/>
      <name val="AcadNusx"/>
    </font>
    <font>
      <i/>
      <sz val="9"/>
      <name val="AcadNusx"/>
    </font>
    <font>
      <b/>
      <sz val="9"/>
      <color indexed="8"/>
      <name val="Sylfaen"/>
      <family val="2"/>
      <charset val="204"/>
    </font>
    <font>
      <sz val="9"/>
      <name val="Times New Roman"/>
      <family val="1"/>
      <charset val="204"/>
    </font>
    <font>
      <b/>
      <sz val="9"/>
      <color indexed="8"/>
      <name val="AcadNusx"/>
    </font>
    <font>
      <sz val="11"/>
      <color theme="1"/>
      <name val="Sylfaen"/>
      <family val="2"/>
    </font>
    <font>
      <sz val="9"/>
      <color indexed="8"/>
      <name val="AcadNusx"/>
    </font>
    <font>
      <b/>
      <sz val="9"/>
      <name val="Times New Roman"/>
      <family val="1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i/>
      <sz val="9"/>
      <color indexed="8"/>
      <name val="AcadNusx"/>
    </font>
    <font>
      <sz val="10"/>
      <name val="ORIS Old"/>
      <family val="2"/>
    </font>
    <font>
      <sz val="10"/>
      <color theme="1"/>
      <name val="Calibri"/>
      <family val="2"/>
      <charset val="1"/>
      <scheme val="minor"/>
    </font>
    <font>
      <sz val="12"/>
      <name val="Arachveulebrivi Thin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achveulebrivi Thin"/>
      <family val="2"/>
    </font>
    <font>
      <b/>
      <sz val="10"/>
      <color theme="1"/>
      <name val="Calibri"/>
      <family val="2"/>
      <charset val="1"/>
      <scheme val="minor"/>
    </font>
    <font>
      <vertAlign val="superscript"/>
      <sz val="9"/>
      <name val="AcadNusx"/>
    </font>
    <font>
      <vertAlign val="superscript"/>
      <sz val="10"/>
      <color indexed="8"/>
      <name val="Bauhaus Mtavruli"/>
      <family val="2"/>
    </font>
    <font>
      <sz val="10"/>
      <color indexed="8"/>
      <name val="AcadNusx"/>
    </font>
    <font>
      <b/>
      <sz val="10.5"/>
      <name val="Calibri"/>
      <family val="2"/>
      <charset val="204"/>
    </font>
    <font>
      <sz val="10.5"/>
      <name val="Calibri"/>
      <family val="2"/>
      <charset val="204"/>
    </font>
    <font>
      <vertAlign val="superscript"/>
      <sz val="10"/>
      <color indexed="8"/>
      <name val="AcadNusx"/>
    </font>
    <font>
      <b/>
      <vertAlign val="superscript"/>
      <sz val="10"/>
      <color indexed="8"/>
      <name val="AcadNusx"/>
    </font>
    <font>
      <sz val="10"/>
      <color theme="1"/>
      <name val="Arial"/>
      <family val="2"/>
      <charset val="204"/>
    </font>
    <font>
      <sz val="10"/>
      <color theme="1"/>
      <name val="AcadMtavr"/>
    </font>
    <font>
      <sz val="10"/>
      <color indexed="8"/>
      <name val="Arial"/>
      <family val="2"/>
      <charset val="204"/>
    </font>
    <font>
      <sz val="10"/>
      <color indexed="8"/>
      <name val="AcadMtavr"/>
    </font>
    <font>
      <vertAlign val="superscript"/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 Cyr"/>
    </font>
    <font>
      <b/>
      <sz val="11"/>
      <color theme="1"/>
      <name val="AcadNusx"/>
    </font>
    <font>
      <b/>
      <sz val="10"/>
      <name val="Times New Roman"/>
      <family val="1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6">
    <xf numFmtId="0" fontId="0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0" fillId="16" borderId="13" applyNumberFormat="0" applyProtection="0">
      <alignment horizontal="left" vertical="center" indent="1"/>
    </xf>
    <xf numFmtId="0" fontId="21" fillId="0" borderId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2" fillId="7" borderId="14" applyNumberFormat="0" applyAlignment="0" applyProtection="0"/>
    <xf numFmtId="0" fontId="23" fillId="21" borderId="15" applyNumberFormat="0" applyAlignment="0" applyProtection="0"/>
    <xf numFmtId="0" fontId="24" fillId="21" borderId="14" applyNumberFormat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22" borderId="20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9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4" borderId="21" applyNumberFormat="0" applyFont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48" fillId="3" borderId="0" applyNumberFormat="0" applyBorder="0" applyAlignment="0" applyProtection="0"/>
    <xf numFmtId="0" fontId="50" fillId="0" borderId="0"/>
    <xf numFmtId="0" fontId="18" fillId="0" borderId="0"/>
    <xf numFmtId="0" fontId="55" fillId="0" borderId="0"/>
    <xf numFmtId="0" fontId="3" fillId="0" borderId="0"/>
    <xf numFmtId="165" fontId="55" fillId="0" borderId="0" applyFont="0" applyFill="0" applyBorder="0" applyAlignment="0" applyProtection="0"/>
    <xf numFmtId="0" fontId="14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65" fillId="0" borderId="0"/>
    <xf numFmtId="0" fontId="9" fillId="0" borderId="0"/>
    <xf numFmtId="0" fontId="67" fillId="0" borderId="0"/>
    <xf numFmtId="0" fontId="66" fillId="0" borderId="0"/>
    <xf numFmtId="0" fontId="66" fillId="0" borderId="0"/>
    <xf numFmtId="43" fontId="66" fillId="0" borderId="0" applyFont="0" applyFill="0" applyBorder="0" applyAlignment="0" applyProtection="0"/>
    <xf numFmtId="0" fontId="2" fillId="0" borderId="0"/>
    <xf numFmtId="0" fontId="68" fillId="0" borderId="0"/>
    <xf numFmtId="0" fontId="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24" borderId="21" applyNumberFormat="0" applyFont="0" applyAlignment="0" applyProtection="0"/>
    <xf numFmtId="164" fontId="66" fillId="0" borderId="0" applyFont="0" applyFill="0" applyBorder="0" applyAlignment="0" applyProtection="0"/>
    <xf numFmtId="0" fontId="5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2" fillId="0" borderId="0"/>
    <xf numFmtId="0" fontId="83" fillId="0" borderId="0"/>
    <xf numFmtId="0" fontId="18" fillId="0" borderId="0"/>
    <xf numFmtId="0" fontId="9" fillId="0" borderId="0"/>
    <xf numFmtId="0" fontId="95" fillId="0" borderId="0"/>
    <xf numFmtId="43" fontId="9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9" fillId="0" borderId="0"/>
  </cellStyleXfs>
  <cellXfs count="803">
    <xf numFmtId="0" fontId="0" fillId="0" borderId="0" xfId="0"/>
    <xf numFmtId="0" fontId="5" fillId="0" borderId="0" xfId="0" applyFont="1" applyBorder="1"/>
    <xf numFmtId="0" fontId="5" fillId="0" borderId="0" xfId="432" applyNumberFormat="1" applyFont="1"/>
    <xf numFmtId="0" fontId="5" fillId="0" borderId="0" xfId="432" applyNumberFormat="1" applyFont="1" applyBorder="1"/>
    <xf numFmtId="0" fontId="10" fillId="0" borderId="0" xfId="432" applyNumberFormat="1" applyFont="1" applyBorder="1" applyAlignment="1">
      <alignment horizontal="center"/>
    </xf>
    <xf numFmtId="2" fontId="6" fillId="0" borderId="0" xfId="432" applyNumberFormat="1" applyFont="1" applyBorder="1" applyAlignment="1">
      <alignment horizontal="center" vertical="top" wrapText="1"/>
    </xf>
    <xf numFmtId="0" fontId="13" fillId="0" borderId="0" xfId="432" applyNumberFormat="1" applyFont="1" applyBorder="1" applyAlignment="1">
      <alignment horizontal="left" vertical="top" wrapText="1"/>
    </xf>
    <xf numFmtId="49" fontId="6" fillId="0" borderId="0" xfId="432" applyNumberFormat="1" applyFont="1" applyBorder="1" applyAlignment="1">
      <alignment horizontal="center" vertical="top" wrapText="1"/>
    </xf>
    <xf numFmtId="166" fontId="6" fillId="0" borderId="0" xfId="432" applyNumberFormat="1" applyFont="1" applyBorder="1" applyAlignment="1">
      <alignment horizontal="center" vertical="top" wrapText="1"/>
    </xf>
    <xf numFmtId="2" fontId="5" fillId="0" borderId="0" xfId="432" applyNumberFormat="1" applyFont="1" applyBorder="1"/>
    <xf numFmtId="2" fontId="5" fillId="0" borderId="0" xfId="432" applyNumberFormat="1" applyFont="1" applyBorder="1" applyAlignment="1">
      <alignment horizontal="center" vertical="top" wrapText="1"/>
    </xf>
    <xf numFmtId="0" fontId="5" fillId="0" borderId="0" xfId="432" applyNumberFormat="1" applyFont="1" applyBorder="1" applyAlignment="1">
      <alignment horizontal="left" vertical="top" wrapText="1"/>
    </xf>
    <xf numFmtId="49" fontId="5" fillId="0" borderId="0" xfId="432" applyNumberFormat="1" applyFont="1" applyBorder="1" applyAlignment="1">
      <alignment horizontal="center" vertical="top" wrapText="1"/>
    </xf>
    <xf numFmtId="0" fontId="5" fillId="0" borderId="9" xfId="432" applyNumberFormat="1" applyFont="1" applyBorder="1" applyAlignment="1">
      <alignment horizontal="left" vertical="top" wrapText="1"/>
    </xf>
    <xf numFmtId="49" fontId="5" fillId="0" borderId="9" xfId="432" applyNumberFormat="1" applyFont="1" applyBorder="1" applyAlignment="1">
      <alignment horizontal="center" vertical="top" wrapText="1"/>
    </xf>
    <xf numFmtId="166" fontId="5" fillId="0" borderId="0" xfId="432" applyNumberFormat="1" applyFont="1"/>
    <xf numFmtId="0" fontId="5" fillId="0" borderId="9" xfId="432" applyNumberFormat="1" applyFont="1" applyBorder="1" applyAlignment="1">
      <alignment horizontal="center" vertical="top" wrapText="1"/>
    </xf>
    <xf numFmtId="0" fontId="5" fillId="0" borderId="9" xfId="432" applyNumberFormat="1" applyFont="1" applyBorder="1" applyAlignment="1">
      <alignment horizontal="center"/>
    </xf>
    <xf numFmtId="0" fontId="5" fillId="0" borderId="9" xfId="432" applyNumberFormat="1" applyFont="1" applyBorder="1" applyAlignment="1">
      <alignment horizontal="center" vertical="center" wrapText="1"/>
    </xf>
    <xf numFmtId="0" fontId="5" fillId="0" borderId="9" xfId="432" quotePrefix="1" applyNumberFormat="1" applyFont="1" applyBorder="1" applyAlignment="1">
      <alignment horizontal="center" vertical="center" wrapText="1"/>
    </xf>
    <xf numFmtId="0" fontId="5" fillId="0" borderId="0" xfId="432" applyFont="1" applyFill="1" applyBorder="1" applyAlignment="1">
      <alignment horizontal="left" vertical="center"/>
    </xf>
    <xf numFmtId="0" fontId="5" fillId="0" borderId="0" xfId="432" applyNumberFormat="1" applyFont="1"/>
    <xf numFmtId="0" fontId="0" fillId="0" borderId="0" xfId="0"/>
    <xf numFmtId="0" fontId="0" fillId="0" borderId="0" xfId="0" applyBorder="1"/>
    <xf numFmtId="166" fontId="5" fillId="0" borderId="9" xfId="432" applyNumberFormat="1" applyFont="1" applyBorder="1" applyAlignment="1">
      <alignment horizontal="center" vertical="top" wrapText="1"/>
    </xf>
    <xf numFmtId="0" fontId="5" fillId="0" borderId="0" xfId="432" applyNumberFormat="1" applyFont="1"/>
    <xf numFmtId="166" fontId="6" fillId="0" borderId="0" xfId="432" applyNumberFormat="1" applyFont="1" applyBorder="1" applyAlignment="1">
      <alignment horizontal="center"/>
    </xf>
    <xf numFmtId="0" fontId="4" fillId="0" borderId="0" xfId="550" applyFont="1"/>
    <xf numFmtId="0" fontId="52" fillId="0" borderId="0" xfId="550" applyFont="1" applyBorder="1" applyAlignment="1">
      <alignment horizontal="center" vertical="center"/>
    </xf>
    <xf numFmtId="0" fontId="4" fillId="0" borderId="0" xfId="550" applyFont="1" applyAlignment="1">
      <alignment horizontal="center"/>
    </xf>
    <xf numFmtId="0" fontId="4" fillId="0" borderId="0" xfId="550" applyFont="1" applyBorder="1"/>
    <xf numFmtId="0" fontId="0" fillId="0" borderId="0" xfId="0" applyAlignment="1">
      <alignment horizontal="center"/>
    </xf>
    <xf numFmtId="0" fontId="4" fillId="0" borderId="0" xfId="550" applyFont="1" applyBorder="1" applyAlignment="1">
      <alignment horizontal="center"/>
    </xf>
    <xf numFmtId="0" fontId="75" fillId="0" borderId="0" xfId="550" applyFont="1" applyBorder="1" applyAlignment="1">
      <alignment horizontal="center"/>
    </xf>
    <xf numFmtId="2" fontId="44" fillId="0" borderId="0" xfId="550" applyNumberFormat="1" applyFont="1" applyAlignment="1">
      <alignment horizontal="center" vertical="top"/>
    </xf>
    <xf numFmtId="0" fontId="45" fillId="0" borderId="0" xfId="550" applyFont="1" applyAlignment="1">
      <alignment vertical="top"/>
    </xf>
    <xf numFmtId="0" fontId="10" fillId="0" borderId="0" xfId="552" applyFont="1" applyBorder="1" applyAlignment="1">
      <alignment horizontal="center"/>
    </xf>
    <xf numFmtId="2" fontId="102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vertical="center" wrapText="1"/>
    </xf>
    <xf numFmtId="0" fontId="10" fillId="0" borderId="0" xfId="1" applyFont="1" applyFill="1"/>
    <xf numFmtId="0" fontId="3" fillId="0" borderId="0" xfId="424" applyFill="1"/>
    <xf numFmtId="0" fontId="10" fillId="0" borderId="0" xfId="1" applyFont="1" applyFill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0" fillId="0" borderId="0" xfId="0" applyFill="1"/>
    <xf numFmtId="0" fontId="69" fillId="0" borderId="9" xfId="555" applyFont="1" applyFill="1" applyBorder="1" applyAlignment="1">
      <alignment horizontal="center" vertical="center" wrapText="1"/>
    </xf>
    <xf numFmtId="2" fontId="69" fillId="0" borderId="9" xfId="555" applyNumberFormat="1" applyFont="1" applyFill="1" applyBorder="1" applyAlignment="1">
      <alignment horizontal="center" vertical="center" wrapText="1"/>
    </xf>
    <xf numFmtId="2" fontId="90" fillId="0" borderId="9" xfId="555" applyNumberFormat="1" applyFont="1" applyFill="1" applyBorder="1" applyAlignment="1">
      <alignment horizontal="left" vertical="center" wrapText="1"/>
    </xf>
    <xf numFmtId="0" fontId="78" fillId="0" borderId="9" xfId="555" applyFont="1" applyFill="1" applyBorder="1" applyAlignment="1">
      <alignment horizontal="center" vertical="center" wrapText="1"/>
    </xf>
    <xf numFmtId="2" fontId="78" fillId="0" borderId="9" xfId="555" applyNumberFormat="1" applyFont="1" applyFill="1" applyBorder="1" applyAlignment="1">
      <alignment horizontal="center" vertical="center" wrapText="1"/>
    </xf>
    <xf numFmtId="2" fontId="91" fillId="0" borderId="9" xfId="555" applyNumberFormat="1" applyFont="1" applyFill="1" applyBorder="1" applyAlignment="1">
      <alignment horizontal="left" vertical="center" wrapText="1"/>
    </xf>
    <xf numFmtId="0" fontId="78" fillId="0" borderId="9" xfId="428" applyFont="1" applyFill="1" applyBorder="1" applyAlignment="1">
      <alignment horizontal="center" vertical="center"/>
    </xf>
    <xf numFmtId="0" fontId="78" fillId="0" borderId="9" xfId="555" applyFont="1" applyFill="1" applyBorder="1" applyAlignment="1">
      <alignment horizontal="left" vertical="center" wrapText="1"/>
    </xf>
    <xf numFmtId="0" fontId="78" fillId="0" borderId="9" xfId="428" applyFont="1" applyFill="1" applyBorder="1" applyAlignment="1">
      <alignment horizontal="center" vertical="center" wrapText="1"/>
    </xf>
    <xf numFmtId="2" fontId="78" fillId="0" borderId="9" xfId="428" applyNumberFormat="1" applyFont="1" applyFill="1" applyBorder="1" applyAlignment="1">
      <alignment horizontal="center" vertical="center"/>
    </xf>
    <xf numFmtId="2" fontId="90" fillId="0" borderId="9" xfId="555" applyNumberFormat="1" applyFont="1" applyFill="1" applyBorder="1" applyAlignment="1">
      <alignment horizontal="center" vertical="center" wrapText="1"/>
    </xf>
    <xf numFmtId="0" fontId="78" fillId="0" borderId="9" xfId="42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555" applyFont="1" applyFill="1" applyBorder="1" applyAlignment="1">
      <alignment horizontal="left" vertical="center" wrapText="1"/>
    </xf>
    <xf numFmtId="0" fontId="78" fillId="0" borderId="9" xfId="427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69" fillId="0" borderId="9" xfId="428" applyFont="1" applyFill="1" applyBorder="1" applyAlignment="1">
      <alignment horizontal="center" vertical="top" wrapText="1"/>
    </xf>
    <xf numFmtId="0" fontId="69" fillId="0" borderId="9" xfId="428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" fontId="69" fillId="0" borderId="9" xfId="428" applyNumberFormat="1" applyFont="1" applyFill="1" applyBorder="1" applyAlignment="1">
      <alignment horizontal="center" vertical="center"/>
    </xf>
    <xf numFmtId="2" fontId="69" fillId="0" borderId="9" xfId="428" applyNumberFormat="1" applyFont="1" applyFill="1" applyBorder="1" applyAlignment="1">
      <alignment horizontal="center" vertical="center"/>
    </xf>
    <xf numFmtId="2" fontId="78" fillId="0" borderId="9" xfId="427" applyNumberFormat="1" applyFont="1" applyFill="1" applyBorder="1" applyAlignment="1">
      <alignment horizontal="center" vertical="center"/>
    </xf>
    <xf numFmtId="0" fontId="94" fillId="0" borderId="9" xfId="555" applyFont="1" applyFill="1" applyBorder="1" applyAlignment="1">
      <alignment vertical="top" wrapText="1"/>
    </xf>
    <xf numFmtId="0" fontId="94" fillId="0" borderId="9" xfId="555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0" fontId="73" fillId="0" borderId="9" xfId="434" applyFont="1" applyFill="1" applyBorder="1" applyAlignment="1">
      <alignment horizontal="center" vertical="center" wrapText="1"/>
    </xf>
    <xf numFmtId="0" fontId="69" fillId="0" borderId="9" xfId="427" applyFont="1" applyFill="1" applyBorder="1" applyAlignment="1">
      <alignment horizontal="center" vertical="center"/>
    </xf>
    <xf numFmtId="2" fontId="99" fillId="0" borderId="9" xfId="0" applyNumberFormat="1" applyFont="1" applyFill="1" applyBorder="1" applyAlignment="1">
      <alignment horizontal="center" vertical="center" wrapText="1"/>
    </xf>
    <xf numFmtId="0" fontId="88" fillId="0" borderId="0" xfId="424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59" fillId="0" borderId="0" xfId="561" applyFont="1" applyFill="1" applyAlignment="1">
      <alignment horizontal="center"/>
    </xf>
    <xf numFmtId="0" fontId="59" fillId="0" borderId="0" xfId="561" applyFont="1" applyFill="1"/>
    <xf numFmtId="0" fontId="5" fillId="0" borderId="9" xfId="562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/>
    </xf>
    <xf numFmtId="0" fontId="5" fillId="0" borderId="9" xfId="562" applyFont="1" applyFill="1" applyBorder="1" applyAlignment="1">
      <alignment horizontal="center" vertical="center" wrapText="1"/>
    </xf>
    <xf numFmtId="0" fontId="79" fillId="0" borderId="9" xfId="555" applyFont="1" applyFill="1" applyBorder="1" applyAlignment="1">
      <alignment horizontal="left" vertical="center" wrapText="1"/>
    </xf>
    <xf numFmtId="0" fontId="69" fillId="0" borderId="9" xfId="555" applyFont="1" applyFill="1" applyBorder="1" applyAlignment="1">
      <alignment horizontal="left" vertical="center" wrapText="1"/>
    </xf>
    <xf numFmtId="0" fontId="78" fillId="0" borderId="9" xfId="555" applyFont="1" applyFill="1" applyBorder="1" applyAlignment="1">
      <alignment vertical="center" wrapText="1"/>
    </xf>
    <xf numFmtId="0" fontId="69" fillId="0" borderId="9" xfId="555" applyFont="1" applyFill="1" applyBorder="1" applyAlignment="1">
      <alignment vertical="center" wrapText="1"/>
    </xf>
    <xf numFmtId="0" fontId="78" fillId="0" borderId="9" xfId="557" applyFont="1" applyFill="1" applyBorder="1" applyAlignment="1">
      <alignment horizontal="center" vertical="center"/>
    </xf>
    <xf numFmtId="0" fontId="99" fillId="0" borderId="9" xfId="428" applyFont="1" applyFill="1" applyBorder="1" applyAlignment="1">
      <alignment horizontal="center" vertical="center"/>
    </xf>
    <xf numFmtId="0" fontId="69" fillId="0" borderId="9" xfId="428" applyFont="1" applyFill="1" applyBorder="1" applyAlignment="1">
      <alignment horizontal="left" vertical="center" wrapText="1"/>
    </xf>
    <xf numFmtId="0" fontId="69" fillId="0" borderId="9" xfId="428" applyFont="1" applyFill="1" applyBorder="1" applyAlignment="1">
      <alignment horizontal="center" vertical="center" wrapText="1"/>
    </xf>
    <xf numFmtId="0" fontId="78" fillId="0" borderId="9" xfId="428" applyFont="1" applyFill="1" applyBorder="1" applyAlignment="1">
      <alignment horizontal="left" vertical="center"/>
    </xf>
    <xf numFmtId="0" fontId="69" fillId="0" borderId="9" xfId="427" applyFont="1" applyFill="1" applyBorder="1" applyAlignment="1">
      <alignment horizontal="left" vertical="center" wrapText="1"/>
    </xf>
    <xf numFmtId="2" fontId="69" fillId="0" borderId="9" xfId="427" applyNumberFormat="1" applyFont="1" applyFill="1" applyBorder="1" applyAlignment="1">
      <alignment horizontal="center" vertical="center"/>
    </xf>
    <xf numFmtId="0" fontId="78" fillId="0" borderId="9" xfId="427" applyFont="1" applyFill="1" applyBorder="1" applyAlignment="1">
      <alignment horizontal="left" vertical="center"/>
    </xf>
    <xf numFmtId="0" fontId="60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5" fillId="0" borderId="9" xfId="428" applyFont="1" applyFill="1" applyBorder="1" applyAlignment="1">
      <alignment horizontal="center" vertical="center"/>
    </xf>
    <xf numFmtId="0" fontId="41" fillId="0" borderId="9" xfId="428" applyFont="1" applyFill="1" applyBorder="1" applyAlignment="1">
      <alignment horizontal="left" vertical="center" wrapText="1"/>
    </xf>
    <xf numFmtId="0" fontId="15" fillId="0" borderId="9" xfId="428" applyFont="1" applyFill="1" applyBorder="1" applyAlignment="1">
      <alignment horizontal="center" vertical="center" wrapText="1"/>
    </xf>
    <xf numFmtId="0" fontId="85" fillId="0" borderId="9" xfId="555" applyFont="1" applyFill="1" applyBorder="1" applyAlignment="1">
      <alignment horizontal="center" vertical="center" wrapText="1"/>
    </xf>
    <xf numFmtId="0" fontId="15" fillId="0" borderId="9" xfId="428" applyFont="1" applyFill="1" applyBorder="1" applyAlignment="1">
      <alignment horizontal="center" vertical="center"/>
    </xf>
    <xf numFmtId="2" fontId="15" fillId="0" borderId="9" xfId="428" applyNumberFormat="1" applyFont="1" applyFill="1" applyBorder="1" applyAlignment="1">
      <alignment horizontal="center" vertical="center"/>
    </xf>
    <xf numFmtId="0" fontId="5" fillId="0" borderId="9" xfId="428" applyFont="1" applyFill="1" applyBorder="1" applyAlignment="1">
      <alignment horizontal="left" vertical="center"/>
    </xf>
    <xf numFmtId="0" fontId="5" fillId="0" borderId="9" xfId="428" applyFont="1" applyFill="1" applyBorder="1" applyAlignment="1">
      <alignment horizontal="center" vertical="center" wrapText="1"/>
    </xf>
    <xf numFmtId="2" fontId="5" fillId="0" borderId="9" xfId="428" applyNumberFormat="1" applyFont="1" applyFill="1" applyBorder="1" applyAlignment="1">
      <alignment horizontal="center" vertical="center"/>
    </xf>
    <xf numFmtId="0" fontId="42" fillId="0" borderId="9" xfId="428" applyFont="1" applyFill="1" applyBorder="1" applyAlignment="1">
      <alignment horizontal="left" vertical="center" wrapText="1"/>
    </xf>
    <xf numFmtId="0" fontId="42" fillId="0" borderId="9" xfId="428" applyFont="1" applyFill="1" applyBorder="1" applyAlignment="1">
      <alignment horizontal="center" vertical="center"/>
    </xf>
    <xf numFmtId="0" fontId="41" fillId="0" borderId="9" xfId="428" applyFont="1" applyFill="1" applyBorder="1" applyAlignment="1">
      <alignment horizontal="center" vertical="center" wrapText="1"/>
    </xf>
    <xf numFmtId="0" fontId="41" fillId="0" borderId="9" xfId="428" applyFont="1" applyFill="1" applyBorder="1" applyAlignment="1">
      <alignment horizontal="center" vertical="center"/>
    </xf>
    <xf numFmtId="2" fontId="41" fillId="0" borderId="9" xfId="428" applyNumberFormat="1" applyFont="1" applyFill="1" applyBorder="1" applyAlignment="1">
      <alignment horizontal="center" vertical="center"/>
    </xf>
    <xf numFmtId="0" fontId="42" fillId="0" borderId="9" xfId="428" applyFont="1" applyFill="1" applyBorder="1" applyAlignment="1">
      <alignment horizontal="left" vertical="center"/>
    </xf>
    <xf numFmtId="0" fontId="42" fillId="0" borderId="9" xfId="428" applyFont="1" applyFill="1" applyBorder="1" applyAlignment="1">
      <alignment horizontal="center" vertical="center" wrapText="1"/>
    </xf>
    <xf numFmtId="2" fontId="42" fillId="0" borderId="9" xfId="428" applyNumberFormat="1" applyFont="1" applyFill="1" applyBorder="1" applyAlignment="1">
      <alignment horizontal="center" vertical="center"/>
    </xf>
    <xf numFmtId="0" fontId="94" fillId="0" borderId="9" xfId="555" applyFont="1" applyFill="1" applyBorder="1" applyAlignment="1">
      <alignment horizontal="left" vertical="center" wrapText="1"/>
    </xf>
    <xf numFmtId="0" fontId="69" fillId="0" borderId="9" xfId="427" applyFont="1" applyFill="1" applyBorder="1" applyAlignment="1">
      <alignment horizontal="center" vertical="center" wrapText="1"/>
    </xf>
    <xf numFmtId="1" fontId="69" fillId="0" borderId="9" xfId="427" applyNumberFormat="1" applyFont="1" applyFill="1" applyBorder="1" applyAlignment="1">
      <alignment horizontal="center" vertical="center"/>
    </xf>
    <xf numFmtId="0" fontId="78" fillId="0" borderId="9" xfId="427" applyFont="1" applyFill="1" applyBorder="1" applyAlignment="1">
      <alignment horizontal="center" vertical="center" wrapText="1"/>
    </xf>
    <xf numFmtId="0" fontId="78" fillId="0" borderId="9" xfId="427" applyFont="1" applyFill="1" applyBorder="1" applyAlignment="1">
      <alignment horizontal="left" vertical="center" wrapText="1"/>
    </xf>
    <xf numFmtId="0" fontId="93" fillId="0" borderId="9" xfId="427" applyFont="1" applyFill="1" applyBorder="1" applyAlignment="1">
      <alignment horizontal="center" vertical="center"/>
    </xf>
    <xf numFmtId="0" fontId="69" fillId="0" borderId="9" xfId="427" applyFont="1" applyFill="1" applyBorder="1" applyAlignment="1">
      <alignment horizontal="left" vertical="center"/>
    </xf>
    <xf numFmtId="0" fontId="69" fillId="0" borderId="9" xfId="428" applyFont="1" applyFill="1" applyBorder="1" applyAlignment="1">
      <alignment horizontal="left" vertical="center"/>
    </xf>
    <xf numFmtId="2" fontId="94" fillId="0" borderId="9" xfId="555" applyNumberFormat="1" applyFont="1" applyFill="1" applyBorder="1" applyAlignment="1">
      <alignment horizontal="right" vertical="center" wrapText="1"/>
    </xf>
    <xf numFmtId="2" fontId="94" fillId="0" borderId="9" xfId="555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9" xfId="490" applyFont="1" applyFill="1" applyBorder="1" applyAlignment="1">
      <alignment horizontal="center" vertical="center"/>
    </xf>
    <xf numFmtId="0" fontId="15" fillId="0" borderId="9" xfId="490" applyFont="1" applyFill="1" applyBorder="1" applyAlignment="1">
      <alignment horizontal="left" vertical="center" wrapText="1"/>
    </xf>
    <xf numFmtId="0" fontId="69" fillId="0" borderId="9" xfId="4" applyFont="1" applyFill="1" applyBorder="1" applyAlignment="1">
      <alignment horizontal="left" vertical="center" wrapText="1"/>
    </xf>
    <xf numFmtId="0" fontId="69" fillId="0" borderId="9" xfId="434" applyFont="1" applyFill="1" applyBorder="1" applyAlignment="1">
      <alignment horizontal="center" vertical="center"/>
    </xf>
    <xf numFmtId="0" fontId="69" fillId="0" borderId="9" xfId="434" applyNumberFormat="1" applyFont="1" applyFill="1" applyBorder="1" applyAlignment="1">
      <alignment horizontal="center" vertical="center"/>
    </xf>
    <xf numFmtId="0" fontId="71" fillId="0" borderId="9" xfId="434" applyNumberFormat="1" applyFont="1" applyFill="1" applyBorder="1" applyAlignment="1">
      <alignment horizontal="center" vertical="center" wrapText="1"/>
    </xf>
    <xf numFmtId="2" fontId="71" fillId="0" borderId="9" xfId="434" applyNumberFormat="1" applyFont="1" applyFill="1" applyBorder="1" applyAlignment="1">
      <alignment horizontal="center" vertical="center" wrapText="1"/>
    </xf>
    <xf numFmtId="2" fontId="70" fillId="0" borderId="9" xfId="434" applyNumberFormat="1" applyFont="1" applyFill="1" applyBorder="1" applyAlignment="1">
      <alignment horizontal="center" vertical="center" wrapText="1"/>
    </xf>
    <xf numFmtId="0" fontId="69" fillId="0" borderId="9" xfId="424" applyFont="1" applyFill="1" applyBorder="1" applyAlignment="1">
      <alignment horizontal="left" vertical="center" wrapText="1"/>
    </xf>
    <xf numFmtId="0" fontId="70" fillId="0" borderId="9" xfId="434" applyNumberFormat="1" applyFont="1" applyFill="1" applyBorder="1" applyAlignment="1">
      <alignment horizontal="center" vertical="center" wrapText="1"/>
    </xf>
    <xf numFmtId="0" fontId="72" fillId="0" borderId="9" xfId="434" applyNumberFormat="1" applyFont="1" applyFill="1" applyBorder="1" applyAlignment="1">
      <alignment horizontal="center" vertical="center" wrapText="1"/>
    </xf>
    <xf numFmtId="2" fontId="72" fillId="0" borderId="9" xfId="434" applyNumberFormat="1" applyFont="1" applyFill="1" applyBorder="1" applyAlignment="1">
      <alignment horizontal="center" vertical="center" wrapText="1"/>
    </xf>
    <xf numFmtId="2" fontId="73" fillId="0" borderId="9" xfId="434" applyNumberFormat="1" applyFont="1" applyFill="1" applyBorder="1" applyAlignment="1">
      <alignment horizontal="center" vertical="center" wrapText="1"/>
    </xf>
    <xf numFmtId="0" fontId="78" fillId="0" borderId="0" xfId="423" applyFont="1" applyFill="1" applyBorder="1" applyAlignment="1">
      <alignment horizontal="center" vertical="center"/>
    </xf>
    <xf numFmtId="0" fontId="78" fillId="0" borderId="0" xfId="435" applyFont="1" applyFill="1" applyBorder="1" applyAlignment="1">
      <alignment vertical="center"/>
    </xf>
    <xf numFmtId="0" fontId="78" fillId="0" borderId="0" xfId="552" applyFont="1" applyFill="1" applyBorder="1" applyAlignment="1">
      <alignment horizontal="center" vertical="center"/>
    </xf>
    <xf numFmtId="0" fontId="86" fillId="0" borderId="0" xfId="486" applyFont="1" applyFill="1" applyBorder="1" applyAlignment="1">
      <alignment vertical="center"/>
    </xf>
    <xf numFmtId="0" fontId="86" fillId="0" borderId="9" xfId="486" applyFont="1" applyFill="1" applyBorder="1" applyAlignment="1">
      <alignment vertical="center"/>
    </xf>
    <xf numFmtId="0" fontId="87" fillId="0" borderId="9" xfId="555" applyFont="1" applyFill="1" applyBorder="1" applyAlignment="1">
      <alignment horizontal="right" vertical="center" wrapText="1"/>
    </xf>
    <xf numFmtId="0" fontId="87" fillId="0" borderId="9" xfId="555" applyFont="1" applyFill="1" applyBorder="1" applyAlignment="1">
      <alignment horizontal="center" vertical="center" wrapText="1"/>
    </xf>
    <xf numFmtId="0" fontId="78" fillId="0" borderId="9" xfId="1" applyFont="1" applyFill="1" applyBorder="1" applyAlignment="1">
      <alignment vertical="center"/>
    </xf>
    <xf numFmtId="0" fontId="88" fillId="0" borderId="9" xfId="424" applyFont="1" applyFill="1" applyBorder="1" applyAlignment="1">
      <alignment vertical="center"/>
    </xf>
    <xf numFmtId="0" fontId="89" fillId="0" borderId="9" xfId="424" applyFont="1" applyFill="1" applyBorder="1" applyAlignment="1">
      <alignment horizontal="center" vertical="center"/>
    </xf>
    <xf numFmtId="0" fontId="0" fillId="0" borderId="9" xfId="0" applyFill="1" applyBorder="1"/>
    <xf numFmtId="0" fontId="3" fillId="0" borderId="9" xfId="424" applyFill="1" applyBorder="1"/>
    <xf numFmtId="0" fontId="10" fillId="0" borderId="9" xfId="2" applyFont="1" applyFill="1" applyBorder="1" applyAlignment="1">
      <alignment horizontal="right"/>
    </xf>
    <xf numFmtId="166" fontId="69" fillId="0" borderId="9" xfId="2" applyNumberFormat="1" applyFont="1" applyFill="1" applyBorder="1" applyAlignment="1">
      <alignment horizontal="center" vertical="center"/>
    </xf>
    <xf numFmtId="0" fontId="78" fillId="0" borderId="9" xfId="2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/>
    </xf>
    <xf numFmtId="0" fontId="3" fillId="0" borderId="9" xfId="424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10" fillId="0" borderId="9" xfId="433" applyNumberFormat="1" applyFont="1" applyFill="1" applyBorder="1" applyAlignment="1">
      <alignment horizontal="right"/>
    </xf>
    <xf numFmtId="166" fontId="15" fillId="0" borderId="9" xfId="433" applyNumberFormat="1" applyFont="1" applyFill="1" applyBorder="1" applyAlignment="1">
      <alignment horizontal="center" vertical="center"/>
    </xf>
    <xf numFmtId="1" fontId="5" fillId="0" borderId="9" xfId="433" applyNumberFormat="1" applyFont="1" applyFill="1" applyBorder="1" applyAlignment="1">
      <alignment horizontal="center" vertical="center"/>
    </xf>
    <xf numFmtId="0" fontId="59" fillId="0" borderId="9" xfId="561" applyFont="1" applyFill="1" applyBorder="1" applyAlignment="1">
      <alignment horizontal="center"/>
    </xf>
    <xf numFmtId="0" fontId="85" fillId="0" borderId="0" xfId="555" applyFont="1" applyFill="1" applyBorder="1" applyAlignment="1">
      <alignment horizontal="center" vertical="center" wrapText="1"/>
    </xf>
    <xf numFmtId="0" fontId="3" fillId="0" borderId="0" xfId="424" applyFont="1" applyFill="1" applyBorder="1" applyAlignment="1">
      <alignment vertical="center"/>
    </xf>
    <xf numFmtId="0" fontId="59" fillId="0" borderId="0" xfId="561" applyFont="1" applyFill="1" applyBorder="1" applyAlignment="1">
      <alignment horizontal="center"/>
    </xf>
    <xf numFmtId="0" fontId="59" fillId="0" borderId="0" xfId="561" applyFont="1" applyFill="1" applyBorder="1"/>
    <xf numFmtId="0" fontId="92" fillId="0" borderId="0" xfId="555" applyFont="1" applyFill="1" applyBorder="1" applyAlignment="1">
      <alignment horizontal="center" vertical="center" wrapText="1"/>
    </xf>
    <xf numFmtId="0" fontId="91" fillId="0" borderId="0" xfId="4" applyFont="1" applyFill="1" applyBorder="1" applyAlignment="1">
      <alignment horizontal="right" vertical="center"/>
    </xf>
    <xf numFmtId="0" fontId="92" fillId="0" borderId="0" xfId="555" applyFont="1" applyFill="1" applyBorder="1" applyAlignment="1">
      <alignment horizontal="right" vertical="center" wrapText="1"/>
    </xf>
    <xf numFmtId="0" fontId="96" fillId="0" borderId="0" xfId="555" applyFont="1" applyFill="1" applyBorder="1" applyAlignment="1">
      <alignment horizontal="left" vertical="center" wrapText="1"/>
    </xf>
    <xf numFmtId="0" fontId="106" fillId="0" borderId="0" xfId="56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166" fontId="10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6" fillId="0" borderId="0" xfId="433" applyNumberFormat="1" applyFont="1" applyFill="1" applyAlignment="1">
      <alignment horizontal="center"/>
    </xf>
    <xf numFmtId="1" fontId="10" fillId="0" borderId="0" xfId="433" applyNumberFormat="1" applyFont="1" applyFill="1" applyAlignment="1">
      <alignment horizontal="center"/>
    </xf>
    <xf numFmtId="0" fontId="15" fillId="0" borderId="9" xfId="555" applyFont="1" applyFill="1" applyBorder="1" applyAlignment="1">
      <alignment horizontal="center" vertical="center"/>
    </xf>
    <xf numFmtId="2" fontId="15" fillId="0" borderId="9" xfId="555" applyNumberFormat="1" applyFont="1" applyFill="1" applyBorder="1" applyAlignment="1">
      <alignment horizontal="center" vertical="center"/>
    </xf>
    <xf numFmtId="0" fontId="80" fillId="0" borderId="9" xfId="490" applyFont="1" applyFill="1" applyBorder="1" applyAlignment="1">
      <alignment horizontal="center" vertical="top"/>
    </xf>
    <xf numFmtId="0" fontId="77" fillId="0" borderId="9" xfId="490" applyFont="1" applyFill="1" applyBorder="1" applyAlignment="1">
      <alignment horizontal="left" vertical="top" wrapText="1"/>
    </xf>
    <xf numFmtId="2" fontId="77" fillId="0" borderId="9" xfId="490" applyNumberFormat="1" applyFont="1" applyFill="1" applyBorder="1" applyAlignment="1">
      <alignment horizontal="center" vertical="top"/>
    </xf>
    <xf numFmtId="0" fontId="80" fillId="0" borderId="9" xfId="490" applyFont="1" applyFill="1" applyBorder="1" applyAlignment="1">
      <alignment horizontal="left" vertical="top"/>
    </xf>
    <xf numFmtId="2" fontId="80" fillId="0" borderId="9" xfId="490" applyNumberFormat="1" applyFont="1" applyFill="1" applyBorder="1" applyAlignment="1">
      <alignment horizontal="center" vertical="top"/>
    </xf>
    <xf numFmtId="0" fontId="1" fillId="0" borderId="0" xfId="561" applyFill="1" applyAlignment="1">
      <alignment vertical="top"/>
    </xf>
    <xf numFmtId="166" fontId="80" fillId="0" borderId="9" xfId="490" applyNumberFormat="1" applyFont="1" applyFill="1" applyBorder="1" applyAlignment="1">
      <alignment horizontal="center" vertical="top"/>
    </xf>
    <xf numFmtId="0" fontId="107" fillId="0" borderId="0" xfId="561" applyFont="1" applyFill="1" applyAlignment="1">
      <alignment vertical="top"/>
    </xf>
    <xf numFmtId="0" fontId="15" fillId="0" borderId="9" xfId="0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49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107" fillId="0" borderId="0" xfId="561" applyFont="1" applyFill="1" applyAlignment="1">
      <alignment horizontal="center" vertical="top"/>
    </xf>
    <xf numFmtId="0" fontId="5" fillId="0" borderId="9" xfId="491" applyFont="1" applyFill="1" applyBorder="1" applyAlignment="1">
      <alignment horizontal="center"/>
    </xf>
    <xf numFmtId="0" fontId="5" fillId="0" borderId="9" xfId="491" applyFont="1" applyFill="1" applyBorder="1" applyAlignment="1"/>
    <xf numFmtId="0" fontId="5" fillId="0" borderId="9" xfId="490" applyFont="1" applyFill="1" applyBorder="1" applyAlignment="1">
      <alignment horizontal="center"/>
    </xf>
    <xf numFmtId="0" fontId="5" fillId="0" borderId="9" xfId="561" applyFont="1" applyFill="1" applyBorder="1" applyAlignment="1">
      <alignment horizontal="center" vertical="top"/>
    </xf>
    <xf numFmtId="0" fontId="59" fillId="0" borderId="9" xfId="561" applyFont="1" applyFill="1" applyBorder="1" applyAlignment="1">
      <alignment horizontal="center" vertical="top"/>
    </xf>
    <xf numFmtId="2" fontId="15" fillId="0" borderId="9" xfId="561" applyNumberFormat="1" applyFont="1" applyFill="1" applyBorder="1" applyAlignment="1">
      <alignment horizontal="center" vertical="top" wrapText="1"/>
    </xf>
    <xf numFmtId="2" fontId="15" fillId="0" borderId="9" xfId="561" applyNumberFormat="1" applyFont="1" applyFill="1" applyBorder="1" applyAlignment="1">
      <alignment horizontal="center" vertical="top"/>
    </xf>
    <xf numFmtId="2" fontId="5" fillId="0" borderId="9" xfId="561" applyNumberFormat="1" applyFont="1" applyFill="1" applyBorder="1" applyAlignment="1">
      <alignment horizontal="center" vertical="top"/>
    </xf>
    <xf numFmtId="0" fontId="5" fillId="0" borderId="9" xfId="561" applyFont="1" applyFill="1" applyBorder="1" applyAlignment="1">
      <alignment horizontal="left" vertical="top"/>
    </xf>
    <xf numFmtId="2" fontId="5" fillId="0" borderId="9" xfId="490" applyNumberFormat="1" applyFont="1" applyFill="1" applyBorder="1" applyAlignment="1">
      <alignment horizontal="center" vertical="top"/>
    </xf>
    <xf numFmtId="0" fontId="80" fillId="0" borderId="9" xfId="561" applyFont="1" applyFill="1" applyBorder="1" applyAlignment="1">
      <alignment horizontal="center" vertical="top"/>
    </xf>
    <xf numFmtId="0" fontId="80" fillId="0" borderId="9" xfId="561" applyFont="1" applyFill="1" applyBorder="1" applyAlignment="1">
      <alignment horizontal="left" vertical="top"/>
    </xf>
    <xf numFmtId="0" fontId="15" fillId="0" borderId="9" xfId="0" applyFont="1" applyFill="1" applyBorder="1" applyAlignment="1">
      <alignment vertical="center" wrapText="1"/>
    </xf>
    <xf numFmtId="0" fontId="5" fillId="0" borderId="9" xfId="491" applyFont="1" applyFill="1" applyBorder="1" applyAlignment="1">
      <alignment horizontal="center" vertical="center" wrapText="1"/>
    </xf>
    <xf numFmtId="0" fontId="5" fillId="0" borderId="9" xfId="491" applyFont="1" applyFill="1" applyBorder="1" applyAlignment="1">
      <alignment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2" fontId="102" fillId="0" borderId="9" xfId="436" applyNumberFormat="1" applyFont="1" applyFill="1" applyBorder="1" applyAlignment="1">
      <alignment horizontal="center" vertical="center" wrapText="1"/>
    </xf>
    <xf numFmtId="0" fontId="18" fillId="0" borderId="9" xfId="491" applyNumberFormat="1" applyFont="1" applyFill="1" applyBorder="1" applyAlignment="1">
      <alignment horizontal="center" vertical="center" wrapText="1"/>
    </xf>
    <xf numFmtId="2" fontId="102" fillId="0" borderId="9" xfId="491" applyNumberFormat="1" applyFont="1" applyFill="1" applyBorder="1" applyAlignment="1">
      <alignment horizontal="center" vertical="center" wrapText="1"/>
    </xf>
    <xf numFmtId="0" fontId="5" fillId="0" borderId="9" xfId="491" applyNumberFormat="1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top"/>
    </xf>
    <xf numFmtId="0" fontId="15" fillId="0" borderId="9" xfId="561" applyFont="1" applyFill="1" applyBorder="1" applyAlignment="1">
      <alignment horizontal="left" vertical="top" wrapText="1"/>
    </xf>
    <xf numFmtId="0" fontId="15" fillId="0" borderId="9" xfId="3" applyFont="1" applyFill="1" applyBorder="1" applyAlignment="1">
      <alignment horizontal="center" vertical="top"/>
    </xf>
    <xf numFmtId="2" fontId="15" fillId="0" borderId="9" xfId="3" applyNumberFormat="1" applyFont="1" applyFill="1" applyBorder="1" applyAlignment="1">
      <alignment horizontal="center" vertical="top"/>
    </xf>
    <xf numFmtId="0" fontId="5" fillId="0" borderId="9" xfId="3" applyFont="1" applyFill="1" applyBorder="1" applyAlignment="1">
      <alignment vertical="top"/>
    </xf>
    <xf numFmtId="2" fontId="5" fillId="0" borderId="9" xfId="3" applyNumberFormat="1" applyFont="1" applyFill="1" applyBorder="1" applyAlignment="1">
      <alignment horizontal="center" vertical="top"/>
    </xf>
    <xf numFmtId="0" fontId="5" fillId="0" borderId="9" xfId="3" applyFont="1" applyFill="1" applyBorder="1" applyAlignment="1">
      <alignment vertical="top" wrapText="1"/>
    </xf>
    <xf numFmtId="0" fontId="5" fillId="0" borderId="9" xfId="491" applyFont="1" applyFill="1" applyBorder="1" applyAlignment="1">
      <alignment horizontal="center" vertical="top"/>
    </xf>
    <xf numFmtId="0" fontId="5" fillId="0" borderId="9" xfId="491" applyFont="1" applyFill="1" applyBorder="1" applyAlignment="1">
      <alignment vertical="top"/>
    </xf>
    <xf numFmtId="2" fontId="5" fillId="0" borderId="9" xfId="491" applyNumberFormat="1" applyFont="1" applyFill="1" applyBorder="1" applyAlignment="1">
      <alignment horizontal="center" vertical="top"/>
    </xf>
    <xf numFmtId="0" fontId="5" fillId="0" borderId="9" xfId="302" applyFont="1" applyFill="1" applyBorder="1" applyAlignment="1">
      <alignment horizontal="center" vertical="top" wrapText="1"/>
    </xf>
    <xf numFmtId="0" fontId="15" fillId="0" borderId="9" xfId="302" applyFont="1" applyFill="1" applyBorder="1" applyAlignment="1">
      <alignment horizontal="left" vertical="top" wrapText="1"/>
    </xf>
    <xf numFmtId="0" fontId="15" fillId="0" borderId="9" xfId="302" applyFont="1" applyFill="1" applyBorder="1" applyAlignment="1">
      <alignment horizontal="center" vertical="top" wrapText="1"/>
    </xf>
    <xf numFmtId="168" fontId="15" fillId="0" borderId="9" xfId="546" applyNumberFormat="1" applyFont="1" applyFill="1" applyBorder="1" applyAlignment="1">
      <alignment horizontal="center" vertical="center" wrapText="1"/>
    </xf>
    <xf numFmtId="0" fontId="108" fillId="0" borderId="9" xfId="561" applyFont="1" applyFill="1" applyBorder="1" applyAlignment="1">
      <alignment horizontal="center" vertical="top"/>
    </xf>
    <xf numFmtId="164" fontId="5" fillId="0" borderId="9" xfId="546" applyFont="1" applyFill="1" applyBorder="1" applyAlignment="1">
      <alignment vertical="center" wrapText="1"/>
    </xf>
    <xf numFmtId="164" fontId="15" fillId="0" borderId="9" xfId="546" applyFont="1" applyFill="1" applyBorder="1" applyAlignment="1">
      <alignment vertical="center" wrapText="1"/>
    </xf>
    <xf numFmtId="0" fontId="5" fillId="0" borderId="9" xfId="302" applyFont="1" applyFill="1" applyBorder="1" applyAlignment="1">
      <alignment horizontal="left" vertical="top" wrapText="1"/>
    </xf>
    <xf numFmtId="0" fontId="15" fillId="0" borderId="9" xfId="491" applyFont="1" applyFill="1" applyBorder="1" applyAlignment="1">
      <alignment horizontal="center" vertical="top"/>
    </xf>
    <xf numFmtId="0" fontId="5" fillId="0" borderId="9" xfId="491" applyFont="1" applyFill="1" applyBorder="1" applyAlignment="1">
      <alignment vertical="top" wrapText="1"/>
    </xf>
    <xf numFmtId="0" fontId="5" fillId="0" borderId="9" xfId="554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left" wrapText="1"/>
    </xf>
    <xf numFmtId="0" fontId="39" fillId="0" borderId="9" xfId="0" applyFont="1" applyFill="1" applyBorder="1" applyAlignment="1">
      <alignment horizontal="left"/>
    </xf>
    <xf numFmtId="0" fontId="5" fillId="0" borderId="9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98" fillId="0" borderId="9" xfId="3" applyFont="1" applyFill="1" applyBorder="1" applyAlignment="1">
      <alignment horizontal="center" vertical="center" wrapText="1"/>
    </xf>
    <xf numFmtId="2" fontId="99" fillId="0" borderId="9" xfId="3" applyNumberFormat="1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vertical="center" wrapText="1"/>
    </xf>
    <xf numFmtId="0" fontId="18" fillId="0" borderId="9" xfId="3" applyFont="1" applyFill="1" applyBorder="1" applyAlignment="1">
      <alignment horizontal="center" vertical="center" wrapText="1"/>
    </xf>
    <xf numFmtId="2" fontId="102" fillId="0" borderId="9" xfId="3" applyNumberFormat="1" applyFont="1" applyFill="1" applyBorder="1" applyAlignment="1">
      <alignment horizontal="center" vertical="center" wrapText="1"/>
    </xf>
    <xf numFmtId="0" fontId="15" fillId="0" borderId="9" xfId="490" applyFont="1" applyFill="1" applyBorder="1" applyAlignment="1">
      <alignment horizontal="center" vertical="top" wrapText="1"/>
    </xf>
    <xf numFmtId="167" fontId="15" fillId="0" borderId="9" xfId="490" applyNumberFormat="1" applyFont="1" applyFill="1" applyBorder="1" applyAlignment="1">
      <alignment horizontal="center" vertical="top" wrapText="1"/>
    </xf>
    <xf numFmtId="2" fontId="15" fillId="0" borderId="9" xfId="490" applyNumberFormat="1" applyFont="1" applyFill="1" applyBorder="1" applyAlignment="1">
      <alignment horizontal="center" vertical="top" wrapText="1"/>
    </xf>
    <xf numFmtId="0" fontId="5" fillId="0" borderId="9" xfId="490" applyFont="1" applyFill="1" applyBorder="1" applyAlignment="1">
      <alignment vertical="top"/>
    </xf>
    <xf numFmtId="167" fontId="5" fillId="0" borderId="9" xfId="490" applyNumberFormat="1" applyFont="1" applyFill="1" applyBorder="1" applyAlignment="1">
      <alignment horizontal="center" vertical="top"/>
    </xf>
    <xf numFmtId="0" fontId="5" fillId="0" borderId="9" xfId="561" applyFont="1" applyFill="1" applyBorder="1" applyAlignment="1">
      <alignment horizontal="left" vertical="top" wrapText="1"/>
    </xf>
    <xf numFmtId="166" fontId="5" fillId="0" borderId="9" xfId="561" applyNumberFormat="1" applyFont="1" applyFill="1" applyBorder="1" applyAlignment="1">
      <alignment horizontal="center" vertical="top"/>
    </xf>
    <xf numFmtId="0" fontId="15" fillId="0" borderId="9" xfId="561" applyFont="1" applyFill="1" applyBorder="1" applyAlignment="1">
      <alignment horizontal="center" vertical="top"/>
    </xf>
    <xf numFmtId="0" fontId="39" fillId="0" borderId="9" xfId="561" applyFont="1" applyFill="1" applyBorder="1" applyAlignment="1">
      <alignment horizontal="left" vertical="top"/>
    </xf>
    <xf numFmtId="0" fontId="107" fillId="0" borderId="0" xfId="561" applyFont="1" applyFill="1"/>
    <xf numFmtId="0" fontId="15" fillId="0" borderId="9" xfId="490" applyFont="1" applyFill="1" applyBorder="1" applyAlignment="1">
      <alignment vertical="top" wrapText="1"/>
    </xf>
    <xf numFmtId="0" fontId="5" fillId="0" borderId="9" xfId="490" applyFont="1" applyFill="1" applyBorder="1" applyAlignment="1"/>
    <xf numFmtId="167" fontId="5" fillId="0" borderId="9" xfId="490" applyNumberFormat="1" applyFont="1" applyFill="1" applyBorder="1" applyAlignment="1">
      <alignment horizontal="center"/>
    </xf>
    <xf numFmtId="2" fontId="5" fillId="0" borderId="9" xfId="49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15" fillId="0" borderId="9" xfId="3" applyFont="1" applyFill="1" applyBorder="1" applyAlignment="1">
      <alignment horizontal="left" vertical="top" wrapText="1"/>
    </xf>
    <xf numFmtId="0" fontId="5" fillId="0" borderId="9" xfId="3" applyFont="1" applyFill="1" applyBorder="1" applyAlignment="1">
      <alignment horizontal="left" vertical="top"/>
    </xf>
    <xf numFmtId="0" fontId="5" fillId="0" borderId="9" xfId="3" applyFont="1" applyFill="1" applyBorder="1" applyAlignment="1">
      <alignment horizontal="left" vertical="top" wrapText="1"/>
    </xf>
    <xf numFmtId="2" fontId="99" fillId="0" borderId="9" xfId="491" applyNumberFormat="1" applyFont="1" applyFill="1" applyBorder="1" applyAlignment="1">
      <alignment horizontal="center" vertical="center" wrapText="1"/>
    </xf>
    <xf numFmtId="0" fontId="107" fillId="0" borderId="9" xfId="561" applyFont="1" applyFill="1" applyBorder="1" applyAlignment="1">
      <alignment vertical="top"/>
    </xf>
    <xf numFmtId="0" fontId="5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/>
    </xf>
    <xf numFmtId="2" fontId="15" fillId="0" borderId="9" xfId="561" applyNumberFormat="1" applyFont="1" applyFill="1" applyBorder="1" applyAlignment="1">
      <alignment vertical="top"/>
    </xf>
    <xf numFmtId="0" fontId="15" fillId="0" borderId="9" xfId="561" applyFont="1" applyFill="1" applyBorder="1" applyAlignment="1">
      <alignment horizontal="center" vertical="top" wrapText="1"/>
    </xf>
    <xf numFmtId="0" fontId="15" fillId="0" borderId="9" xfId="491" applyFont="1" applyFill="1" applyBorder="1" applyAlignment="1">
      <alignment vertical="top" wrapText="1"/>
    </xf>
    <xf numFmtId="0" fontId="15" fillId="0" borderId="9" xfId="491" applyNumberFormat="1" applyFont="1" applyFill="1" applyBorder="1" applyAlignment="1">
      <alignment horizontal="center" vertical="top"/>
    </xf>
    <xf numFmtId="2" fontId="15" fillId="0" borderId="9" xfId="436" applyNumberFormat="1" applyFont="1" applyFill="1" applyBorder="1" applyAlignment="1">
      <alignment horizontal="center" vertical="top"/>
    </xf>
    <xf numFmtId="2" fontId="5" fillId="0" borderId="9" xfId="436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491" applyNumberFormat="1" applyFont="1" applyFill="1" applyBorder="1" applyAlignment="1">
      <alignment horizontal="center"/>
    </xf>
    <xf numFmtId="0" fontId="111" fillId="0" borderId="0" xfId="561" applyFont="1" applyFill="1" applyAlignment="1">
      <alignment vertical="top"/>
    </xf>
    <xf numFmtId="0" fontId="111" fillId="0" borderId="0" xfId="561" applyFont="1" applyFill="1"/>
    <xf numFmtId="0" fontId="107" fillId="0" borderId="0" xfId="561" applyFont="1" applyFill="1" applyAlignment="1">
      <alignment vertical="center"/>
    </xf>
    <xf numFmtId="0" fontId="107" fillId="0" borderId="0" xfId="561" applyFont="1" applyFill="1" applyAlignment="1">
      <alignment horizontal="center" vertical="center"/>
    </xf>
    <xf numFmtId="0" fontId="109" fillId="0" borderId="9" xfId="561" applyFont="1" applyFill="1" applyBorder="1" applyAlignment="1">
      <alignment vertical="top" wrapText="1"/>
    </xf>
    <xf numFmtId="0" fontId="15" fillId="0" borderId="9" xfId="491" applyFont="1" applyFill="1" applyBorder="1" applyAlignment="1">
      <alignment vertical="center" wrapText="1"/>
    </xf>
    <xf numFmtId="0" fontId="15" fillId="0" borderId="9" xfId="491" applyFont="1" applyFill="1" applyBorder="1" applyAlignment="1">
      <alignment horizontal="center" vertical="center" wrapText="1"/>
    </xf>
    <xf numFmtId="0" fontId="98" fillId="0" borderId="9" xfId="491" applyNumberFormat="1" applyFont="1" applyFill="1" applyBorder="1" applyAlignment="1">
      <alignment horizontal="center" vertical="center" wrapText="1"/>
    </xf>
    <xf numFmtId="2" fontId="99" fillId="0" borderId="9" xfId="436" applyNumberFormat="1" applyFont="1" applyFill="1" applyBorder="1" applyAlignment="1">
      <alignment horizontal="center" vertical="center" wrapText="1"/>
    </xf>
    <xf numFmtId="0" fontId="109" fillId="0" borderId="9" xfId="561" applyFont="1" applyFill="1" applyBorder="1" applyAlignment="1">
      <alignment vertical="top"/>
    </xf>
    <xf numFmtId="0" fontId="110" fillId="0" borderId="9" xfId="561" applyFont="1" applyFill="1" applyBorder="1" applyAlignment="1">
      <alignment horizontal="center" vertical="top"/>
    </xf>
    <xf numFmtId="0" fontId="107" fillId="0" borderId="9" xfId="561" applyFont="1" applyFill="1" applyBorder="1" applyAlignment="1">
      <alignment horizontal="center" vertical="top"/>
    </xf>
    <xf numFmtId="0" fontId="107" fillId="0" borderId="9" xfId="561" applyFont="1" applyFill="1" applyBorder="1"/>
    <xf numFmtId="167" fontId="98" fillId="0" borderId="9" xfId="491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/>
    </xf>
    <xf numFmtId="2" fontId="0" fillId="0" borderId="9" xfId="0" applyNumberFormat="1" applyFill="1" applyBorder="1"/>
    <xf numFmtId="0" fontId="77" fillId="0" borderId="9" xfId="490" applyFont="1" applyFill="1" applyBorder="1" applyAlignment="1">
      <alignment horizontal="center" vertical="center"/>
    </xf>
    <xf numFmtId="0" fontId="15" fillId="0" borderId="9" xfId="491" applyFont="1" applyFill="1" applyBorder="1" applyAlignment="1">
      <alignment horizontal="center" vertical="center"/>
    </xf>
    <xf numFmtId="2" fontId="109" fillId="0" borderId="9" xfId="561" applyNumberFormat="1" applyFont="1" applyFill="1" applyBorder="1" applyAlignment="1">
      <alignment horizontal="center" vertical="center"/>
    </xf>
    <xf numFmtId="0" fontId="107" fillId="0" borderId="9" xfId="561" applyFont="1" applyFill="1" applyBorder="1" applyAlignment="1">
      <alignment vertical="center"/>
    </xf>
    <xf numFmtId="2" fontId="15" fillId="0" borderId="9" xfId="491" applyNumberFormat="1" applyFont="1" applyFill="1" applyBorder="1" applyAlignment="1">
      <alignment horizontal="center" vertical="center"/>
    </xf>
    <xf numFmtId="2" fontId="15" fillId="0" borderId="9" xfId="561" applyNumberFormat="1" applyFont="1" applyFill="1" applyBorder="1" applyAlignment="1">
      <alignment horizontal="center" vertical="center"/>
    </xf>
    <xf numFmtId="2" fontId="5" fillId="0" borderId="9" xfId="561" applyNumberFormat="1" applyFont="1" applyFill="1" applyBorder="1" applyAlignment="1">
      <alignment horizontal="center" vertical="center"/>
    </xf>
    <xf numFmtId="0" fontId="15" fillId="0" borderId="9" xfId="490" applyFont="1" applyFill="1" applyBorder="1" applyAlignment="1">
      <alignment horizontal="center" vertical="center" wrapText="1"/>
    </xf>
    <xf numFmtId="0" fontId="15" fillId="0" borderId="9" xfId="561" applyFont="1" applyFill="1" applyBorder="1" applyAlignment="1">
      <alignment horizontal="center" vertical="center"/>
    </xf>
    <xf numFmtId="2" fontId="15" fillId="0" borderId="9" xfId="561" applyNumberFormat="1" applyFont="1" applyFill="1" applyBorder="1" applyAlignment="1">
      <alignment vertical="center"/>
    </xf>
    <xf numFmtId="0" fontId="125" fillId="0" borderId="9" xfId="561" applyFont="1" applyFill="1" applyBorder="1" applyAlignment="1">
      <alignment vertical="center" wrapText="1"/>
    </xf>
    <xf numFmtId="0" fontId="125" fillId="0" borderId="9" xfId="561" applyFont="1" applyFill="1" applyBorder="1" applyAlignment="1">
      <alignment vertical="top" wrapText="1"/>
    </xf>
    <xf numFmtId="0" fontId="5" fillId="0" borderId="9" xfId="562" applyFont="1" applyFill="1" applyBorder="1" applyAlignment="1">
      <alignment horizontal="center" vertical="center" wrapText="1"/>
    </xf>
    <xf numFmtId="0" fontId="5" fillId="0" borderId="9" xfId="562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/>
    </xf>
    <xf numFmtId="0" fontId="60" fillId="0" borderId="9" xfId="561" applyFont="1" applyFill="1" applyBorder="1" applyAlignment="1">
      <alignment horizontal="center" vertical="center"/>
    </xf>
    <xf numFmtId="2" fontId="102" fillId="28" borderId="9" xfId="436" applyNumberFormat="1" applyFont="1" applyFill="1" applyBorder="1" applyAlignment="1">
      <alignment horizontal="center" vertical="center" wrapText="1"/>
    </xf>
    <xf numFmtId="2" fontId="5" fillId="28" borderId="9" xfId="3" applyNumberFormat="1" applyFont="1" applyFill="1" applyBorder="1" applyAlignment="1">
      <alignment horizontal="center" vertical="top"/>
    </xf>
    <xf numFmtId="2" fontId="5" fillId="28" borderId="9" xfId="0" applyNumberFormat="1" applyFont="1" applyFill="1" applyBorder="1" applyAlignment="1">
      <alignment horizontal="center"/>
    </xf>
    <xf numFmtId="2" fontId="5" fillId="28" borderId="9" xfId="561" applyNumberFormat="1" applyFont="1" applyFill="1" applyBorder="1" applyAlignment="1">
      <alignment horizontal="center" vertical="top"/>
    </xf>
    <xf numFmtId="2" fontId="5" fillId="28" borderId="9" xfId="490" applyNumberFormat="1" applyFont="1" applyFill="1" applyBorder="1" applyAlignment="1">
      <alignment horizontal="center" vertical="top"/>
    </xf>
    <xf numFmtId="2" fontId="5" fillId="28" borderId="9" xfId="490" applyNumberFormat="1" applyFont="1" applyFill="1" applyBorder="1" applyAlignment="1">
      <alignment horizontal="center"/>
    </xf>
    <xf numFmtId="2" fontId="5" fillId="28" borderId="9" xfId="436" applyNumberFormat="1" applyFont="1" applyFill="1" applyBorder="1" applyAlignment="1">
      <alignment horizontal="center"/>
    </xf>
    <xf numFmtId="2" fontId="78" fillId="28" borderId="9" xfId="427" applyNumberFormat="1" applyFont="1" applyFill="1" applyBorder="1" applyAlignment="1">
      <alignment horizontal="center" vertical="center"/>
    </xf>
    <xf numFmtId="2" fontId="78" fillId="28" borderId="9" xfId="428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7" fontId="10" fillId="0" borderId="0" xfId="433" applyNumberFormat="1" applyFont="1" applyFill="1" applyAlignment="1">
      <alignment horizontal="right"/>
    </xf>
    <xf numFmtId="0" fontId="45" fillId="0" borderId="9" xfId="0" applyFont="1" applyFill="1" applyBorder="1" applyAlignment="1">
      <alignment horizontal="center"/>
    </xf>
    <xf numFmtId="0" fontId="63" fillId="0" borderId="9" xfId="561" applyFont="1" applyFill="1" applyBorder="1" applyAlignment="1">
      <alignment horizontal="center"/>
    </xf>
    <xf numFmtId="0" fontId="77" fillId="0" borderId="9" xfId="0" applyFont="1" applyFill="1" applyBorder="1" applyAlignment="1">
      <alignment horizontal="left" vertical="top" wrapText="1"/>
    </xf>
    <xf numFmtId="0" fontId="77" fillId="0" borderId="9" xfId="0" applyFont="1" applyFill="1" applyBorder="1" applyAlignment="1">
      <alignment horizontal="center" vertical="top"/>
    </xf>
    <xf numFmtId="2" fontId="77" fillId="0" borderId="9" xfId="0" applyNumberFormat="1" applyFont="1" applyFill="1" applyBorder="1" applyAlignment="1">
      <alignment horizontal="center" vertical="top"/>
    </xf>
    <xf numFmtId="0" fontId="80" fillId="0" borderId="9" xfId="0" applyFont="1" applyFill="1" applyBorder="1" applyAlignment="1">
      <alignment horizontal="left"/>
    </xf>
    <xf numFmtId="0" fontId="80" fillId="0" borderId="9" xfId="0" applyFont="1" applyFill="1" applyBorder="1" applyAlignment="1">
      <alignment horizontal="center"/>
    </xf>
    <xf numFmtId="2" fontId="80" fillId="0" borderId="9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2" fontId="15" fillId="0" borderId="3" xfId="492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Alignment="1">
      <alignment horizontal="center"/>
    </xf>
    <xf numFmtId="2" fontId="15" fillId="0" borderId="5" xfId="492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492" applyNumberFormat="1" applyFont="1" applyFill="1" applyAlignment="1">
      <alignment horizontal="center" vertical="center" wrapText="1"/>
    </xf>
    <xf numFmtId="2" fontId="15" fillId="0" borderId="5" xfId="492" applyNumberFormat="1" applyFont="1" applyFill="1" applyBorder="1" applyAlignment="1">
      <alignment horizontal="center" vertical="center" wrapText="1"/>
    </xf>
    <xf numFmtId="2" fontId="5" fillId="0" borderId="9" xfId="492" applyNumberFormat="1" applyFont="1" applyFill="1" applyBorder="1" applyAlignment="1">
      <alignment horizontal="center"/>
    </xf>
    <xf numFmtId="2" fontId="5" fillId="0" borderId="9" xfId="492" applyNumberFormat="1" applyFont="1" applyFill="1" applyBorder="1" applyAlignment="1" applyProtection="1">
      <alignment horizontal="center"/>
      <protection locked="0"/>
    </xf>
    <xf numFmtId="2" fontId="5" fillId="0" borderId="9" xfId="492" applyNumberFormat="1" applyFont="1" applyFill="1" applyBorder="1" applyAlignment="1">
      <alignment horizontal="center" wrapText="1"/>
    </xf>
    <xf numFmtId="2" fontId="5" fillId="0" borderId="9" xfId="492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left" vertical="center" wrapText="1"/>
    </xf>
    <xf numFmtId="2" fontId="5" fillId="0" borderId="9" xfId="492" applyNumberFormat="1" applyFont="1" applyFill="1" applyBorder="1" applyAlignment="1" applyProtection="1">
      <alignment horizontal="center" vertical="center"/>
      <protection locked="0"/>
    </xf>
    <xf numFmtId="2" fontId="5" fillId="0" borderId="9" xfId="49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5" fillId="0" borderId="8" xfId="492" applyNumberFormat="1" applyFont="1" applyFill="1" applyBorder="1" applyAlignment="1">
      <alignment horizontal="center"/>
    </xf>
    <xf numFmtId="2" fontId="5" fillId="0" borderId="1" xfId="492" applyNumberFormat="1" applyFont="1" applyFill="1" applyBorder="1" applyAlignment="1">
      <alignment horizontal="center"/>
    </xf>
    <xf numFmtId="2" fontId="5" fillId="0" borderId="8" xfId="492" applyNumberFormat="1" applyFont="1" applyFill="1" applyBorder="1" applyAlignment="1" applyProtection="1">
      <alignment horizontal="center"/>
      <protection locked="0"/>
    </xf>
    <xf numFmtId="2" fontId="5" fillId="0" borderId="8" xfId="492" applyNumberFormat="1" applyFont="1" applyFill="1" applyBorder="1" applyAlignment="1">
      <alignment horizontal="center" wrapText="1"/>
    </xf>
    <xf numFmtId="2" fontId="15" fillId="0" borderId="9" xfId="491" applyNumberFormat="1" applyFont="1" applyFill="1" applyBorder="1" applyAlignment="1">
      <alignment horizontal="center" vertical="top"/>
    </xf>
    <xf numFmtId="0" fontId="5" fillId="0" borderId="9" xfId="491" applyFont="1" applyFill="1" applyBorder="1" applyAlignment="1">
      <alignment horizontal="left"/>
    </xf>
    <xf numFmtId="2" fontId="5" fillId="0" borderId="9" xfId="491" applyNumberFormat="1" applyFont="1" applyFill="1" applyBorder="1" applyAlignment="1">
      <alignment horizontal="center"/>
    </xf>
    <xf numFmtId="2" fontId="66" fillId="0" borderId="9" xfId="491" applyNumberFormat="1" applyFill="1" applyBorder="1" applyAlignment="1">
      <alignment horizontal="center"/>
    </xf>
    <xf numFmtId="0" fontId="15" fillId="0" borderId="9" xfId="0" applyFont="1" applyFill="1" applyBorder="1" applyAlignment="1">
      <alignment horizontal="left" vertical="top" wrapText="1"/>
    </xf>
    <xf numFmtId="0" fontId="80" fillId="0" borderId="9" xfId="0" applyFont="1" applyFill="1" applyBorder="1"/>
    <xf numFmtId="166" fontId="80" fillId="0" borderId="9" xfId="0" applyNumberFormat="1" applyFont="1" applyFill="1" applyBorder="1" applyAlignment="1">
      <alignment horizontal="center"/>
    </xf>
    <xf numFmtId="0" fontId="77" fillId="0" borderId="9" xfId="0" applyFont="1" applyFill="1" applyBorder="1" applyAlignment="1">
      <alignment vertical="top" wrapText="1"/>
    </xf>
    <xf numFmtId="0" fontId="5" fillId="0" borderId="9" xfId="491" applyFont="1" applyFill="1" applyBorder="1"/>
    <xf numFmtId="0" fontId="80" fillId="0" borderId="24" xfId="0" applyFont="1" applyFill="1" applyBorder="1" applyAlignment="1">
      <alignment horizontal="center"/>
    </xf>
    <xf numFmtId="166" fontId="80" fillId="0" borderId="10" xfId="0" applyNumberFormat="1" applyFont="1" applyFill="1" applyBorder="1" applyAlignment="1">
      <alignment horizontal="center"/>
    </xf>
    <xf numFmtId="2" fontId="80" fillId="0" borderId="10" xfId="0" applyNumberFormat="1" applyFont="1" applyFill="1" applyBorder="1" applyAlignment="1">
      <alignment horizontal="center"/>
    </xf>
    <xf numFmtId="0" fontId="5" fillId="0" borderId="3" xfId="491" applyFont="1" applyFill="1" applyBorder="1" applyAlignment="1">
      <alignment horizontal="center"/>
    </xf>
    <xf numFmtId="0" fontId="5" fillId="0" borderId="3" xfId="491" applyFont="1" applyFill="1" applyBorder="1"/>
    <xf numFmtId="0" fontId="5" fillId="0" borderId="3" xfId="490" applyFont="1" applyFill="1" applyBorder="1" applyAlignment="1">
      <alignment horizontal="center"/>
    </xf>
    <xf numFmtId="2" fontId="5" fillId="0" borderId="3" xfId="491" applyNumberFormat="1" applyFont="1" applyFill="1" applyBorder="1" applyAlignment="1">
      <alignment horizontal="center"/>
    </xf>
    <xf numFmtId="0" fontId="127" fillId="0" borderId="24" xfId="561" applyFont="1" applyFill="1" applyBorder="1" applyAlignment="1">
      <alignment horizontal="left" vertical="top" wrapText="1"/>
    </xf>
    <xf numFmtId="0" fontId="5" fillId="27" borderId="9" xfId="0" applyFont="1" applyFill="1" applyBorder="1" applyAlignment="1">
      <alignment horizontal="center"/>
    </xf>
    <xf numFmtId="0" fontId="45" fillId="27" borderId="9" xfId="0" applyFont="1" applyFill="1" applyBorder="1" applyAlignment="1">
      <alignment horizontal="center"/>
    </xf>
    <xf numFmtId="0" fontId="6" fillId="27" borderId="9" xfId="0" applyFont="1" applyFill="1" applyBorder="1" applyAlignment="1">
      <alignment horizontal="center"/>
    </xf>
    <xf numFmtId="0" fontId="80" fillId="0" borderId="9" xfId="561" applyFont="1" applyFill="1" applyBorder="1" applyAlignment="1">
      <alignment horizontal="center" vertical="center"/>
    </xf>
    <xf numFmtId="0" fontId="5" fillId="0" borderId="9" xfId="561" applyFont="1" applyFill="1" applyBorder="1" applyAlignment="1">
      <alignment horizontal="center" vertical="center"/>
    </xf>
    <xf numFmtId="0" fontId="69" fillId="26" borderId="9" xfId="428" applyFont="1" applyFill="1" applyBorder="1" applyAlignment="1">
      <alignment horizontal="left" vertical="center" wrapText="1"/>
    </xf>
    <xf numFmtId="0" fontId="69" fillId="26" borderId="9" xfId="428" applyFont="1" applyFill="1" applyBorder="1" applyAlignment="1">
      <alignment horizontal="center" vertical="center" wrapText="1"/>
    </xf>
    <xf numFmtId="0" fontId="69" fillId="26" borderId="9" xfId="428" applyFont="1" applyFill="1" applyBorder="1" applyAlignment="1">
      <alignment horizontal="center" vertical="center"/>
    </xf>
    <xf numFmtId="1" fontId="69" fillId="26" borderId="9" xfId="428" applyNumberFormat="1" applyFont="1" applyFill="1" applyBorder="1" applyAlignment="1">
      <alignment horizontal="center" vertical="center"/>
    </xf>
    <xf numFmtId="2" fontId="69" fillId="26" borderId="9" xfId="428" applyNumberFormat="1" applyFont="1" applyFill="1" applyBorder="1" applyAlignment="1">
      <alignment horizontal="center" vertical="center"/>
    </xf>
    <xf numFmtId="0" fontId="78" fillId="26" borderId="9" xfId="428" applyFont="1" applyFill="1" applyBorder="1" applyAlignment="1">
      <alignment horizontal="left" vertical="center"/>
    </xf>
    <xf numFmtId="0" fontId="78" fillId="26" borderId="9" xfId="428" applyFont="1" applyFill="1" applyBorder="1" applyAlignment="1">
      <alignment horizontal="center" vertical="center" wrapText="1"/>
    </xf>
    <xf numFmtId="0" fontId="78" fillId="26" borderId="9" xfId="428" applyFont="1" applyFill="1" applyBorder="1" applyAlignment="1">
      <alignment horizontal="center" vertical="center"/>
    </xf>
    <xf numFmtId="2" fontId="78" fillId="26" borderId="9" xfId="428" applyNumberFormat="1" applyFont="1" applyFill="1" applyBorder="1" applyAlignment="1">
      <alignment horizontal="center" vertical="center"/>
    </xf>
    <xf numFmtId="2" fontId="69" fillId="26" borderId="9" xfId="427" applyNumberFormat="1" applyFont="1" applyFill="1" applyBorder="1" applyAlignment="1" applyProtection="1">
      <alignment horizontal="center" vertical="center"/>
      <protection locked="0"/>
    </xf>
    <xf numFmtId="2" fontId="78" fillId="26" borderId="9" xfId="427" applyNumberFormat="1" applyFont="1" applyFill="1" applyBorder="1" applyAlignment="1" applyProtection="1">
      <alignment horizontal="center" vertical="center"/>
      <protection locked="0"/>
    </xf>
    <xf numFmtId="2" fontId="78" fillId="26" borderId="9" xfId="428" applyNumberFormat="1" applyFont="1" applyFill="1" applyBorder="1" applyAlignment="1" applyProtection="1">
      <alignment horizontal="center" vertical="center"/>
      <protection locked="0"/>
    </xf>
    <xf numFmtId="0" fontId="69" fillId="25" borderId="9" xfId="486" applyFont="1" applyFill="1" applyBorder="1" applyAlignment="1">
      <alignment horizontal="center" vertical="center"/>
    </xf>
    <xf numFmtId="0" fontId="46" fillId="25" borderId="9" xfId="486" applyFont="1" applyFill="1" applyBorder="1" applyAlignment="1">
      <alignment horizontal="center" vertical="center"/>
    </xf>
    <xf numFmtId="0" fontId="69" fillId="25" borderId="8" xfId="428" applyFont="1" applyFill="1" applyBorder="1" applyAlignment="1">
      <alignment vertical="center"/>
    </xf>
    <xf numFmtId="0" fontId="78" fillId="25" borderId="9" xfId="428" applyFont="1" applyFill="1" applyBorder="1" applyAlignment="1">
      <alignment horizontal="center" vertical="center"/>
    </xf>
    <xf numFmtId="0" fontId="13" fillId="25" borderId="9" xfId="428" applyFont="1" applyFill="1" applyBorder="1" applyAlignment="1">
      <alignment horizontal="left" vertical="center"/>
    </xf>
    <xf numFmtId="0" fontId="78" fillId="25" borderId="9" xfId="428" applyFont="1" applyFill="1" applyBorder="1" applyAlignment="1">
      <alignment horizontal="center" vertical="center" wrapText="1"/>
    </xf>
    <xf numFmtId="2" fontId="78" fillId="25" borderId="9" xfId="428" applyNumberFormat="1" applyFont="1" applyFill="1" applyBorder="1" applyAlignment="1">
      <alignment horizontal="center" vertical="center"/>
    </xf>
    <xf numFmtId="2" fontId="78" fillId="25" borderId="9" xfId="428" applyNumberFormat="1" applyFont="1" applyFill="1" applyBorder="1" applyAlignment="1" applyProtection="1">
      <alignment horizontal="center" vertical="center"/>
      <protection locked="0"/>
    </xf>
    <xf numFmtId="2" fontId="102" fillId="0" borderId="9" xfId="434" applyNumberFormat="1" applyFont="1" applyFill="1" applyBorder="1" applyAlignment="1" applyProtection="1">
      <alignment horizontal="center" vertical="center" wrapText="1"/>
      <protection locked="0"/>
    </xf>
    <xf numFmtId="2" fontId="99" fillId="0" borderId="9" xfId="434" applyNumberFormat="1" applyFont="1" applyFill="1" applyBorder="1" applyAlignment="1" applyProtection="1">
      <alignment horizontal="center" vertical="center" wrapText="1"/>
      <protection locked="0"/>
    </xf>
    <xf numFmtId="2" fontId="10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9" fillId="0" borderId="9" xfId="437" quotePrefix="1" applyNumberFormat="1" applyFont="1" applyFill="1" applyBorder="1" applyAlignment="1" applyProtection="1">
      <alignment horizontal="center" vertical="center" wrapText="1"/>
      <protection locked="0"/>
    </xf>
    <xf numFmtId="2" fontId="102" fillId="0" borderId="9" xfId="421" applyNumberFormat="1" applyFont="1" applyFill="1" applyBorder="1" applyAlignment="1" applyProtection="1">
      <alignment horizontal="center" vertical="center" wrapText="1"/>
      <protection locked="0"/>
    </xf>
    <xf numFmtId="2" fontId="102" fillId="25" borderId="9" xfId="434" applyNumberFormat="1" applyFont="1" applyFill="1" applyBorder="1" applyAlignment="1" applyProtection="1">
      <alignment horizontal="center" vertical="center" wrapText="1"/>
      <protection locked="0"/>
    </xf>
    <xf numFmtId="2" fontId="69" fillId="26" borderId="9" xfId="555" applyNumberFormat="1" applyFont="1" applyFill="1" applyBorder="1" applyAlignment="1" applyProtection="1">
      <alignment horizontal="center" vertical="center" wrapText="1"/>
      <protection locked="0"/>
    </xf>
    <xf numFmtId="2" fontId="78" fillId="26" borderId="9" xfId="555" applyNumberFormat="1" applyFont="1" applyFill="1" applyBorder="1" applyAlignment="1" applyProtection="1">
      <alignment horizontal="center" vertical="center" wrapText="1"/>
      <protection locked="0"/>
    </xf>
    <xf numFmtId="2" fontId="69" fillId="26" borderId="9" xfId="555" applyNumberFormat="1" applyFont="1" applyFill="1" applyBorder="1" applyAlignment="1" applyProtection="1">
      <alignment horizontal="left" vertical="center" wrapText="1"/>
      <protection locked="0"/>
    </xf>
    <xf numFmtId="2" fontId="69" fillId="26" borderId="9" xfId="428" applyNumberFormat="1" applyFont="1" applyFill="1" applyBorder="1" applyAlignment="1" applyProtection="1">
      <alignment horizontal="center" vertical="center"/>
      <protection locked="0"/>
    </xf>
    <xf numFmtId="2" fontId="78" fillId="26" borderId="9" xfId="555" applyNumberFormat="1" applyFont="1" applyFill="1" applyBorder="1" applyAlignment="1" applyProtection="1">
      <alignment horizontal="left" vertical="center" wrapText="1"/>
      <protection locked="0"/>
    </xf>
    <xf numFmtId="2" fontId="78" fillId="0" borderId="9" xfId="555" applyNumberFormat="1" applyFont="1" applyFill="1" applyBorder="1" applyAlignment="1" applyProtection="1">
      <alignment horizontal="left" vertical="center" wrapText="1"/>
      <protection locked="0"/>
    </xf>
    <xf numFmtId="2" fontId="78" fillId="0" borderId="9" xfId="555" applyNumberFormat="1" applyFont="1" applyFill="1" applyBorder="1" applyAlignment="1" applyProtection="1">
      <alignment horizontal="center" vertical="center" wrapText="1"/>
      <protection locked="0"/>
    </xf>
    <xf numFmtId="2" fontId="69" fillId="0" borderId="9" xfId="555" applyNumberFormat="1" applyFont="1" applyFill="1" applyBorder="1" applyAlignment="1" applyProtection="1">
      <alignment horizontal="center" vertical="center" wrapText="1"/>
      <protection locked="0"/>
    </xf>
    <xf numFmtId="2" fontId="78" fillId="0" borderId="9" xfId="428" applyNumberFormat="1" applyFont="1" applyFill="1" applyBorder="1" applyAlignment="1" applyProtection="1">
      <alignment horizontal="center" vertical="center"/>
      <protection locked="0"/>
    </xf>
    <xf numFmtId="2" fontId="69" fillId="0" borderId="9" xfId="555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491" applyFont="1" applyFill="1" applyBorder="1" applyAlignment="1">
      <alignment horizontal="left" vertical="top" wrapText="1"/>
    </xf>
    <xf numFmtId="0" fontId="44" fillId="0" borderId="0" xfId="55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4" fillId="0" borderId="0" xfId="0" applyFont="1" applyAlignment="1">
      <alignment horizontal="center" wrapText="1"/>
    </xf>
    <xf numFmtId="0" fontId="51" fillId="0" borderId="0" xfId="55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550" applyFont="1" applyBorder="1" applyAlignment="1">
      <alignment horizontal="center"/>
    </xf>
    <xf numFmtId="0" fontId="54" fillId="0" borderId="0" xfId="55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11" fillId="0" borderId="0" xfId="55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1" fillId="0" borderId="0" xfId="432" applyFont="1" applyFill="1" applyBorder="1" applyAlignment="1">
      <alignment horizontal="center" vertical="center" wrapText="1"/>
    </xf>
    <xf numFmtId="0" fontId="5" fillId="0" borderId="0" xfId="432" applyNumberFormat="1" applyFont="1" applyBorder="1"/>
    <xf numFmtId="0" fontId="13" fillId="0" borderId="0" xfId="432" applyNumberFormat="1" applyFont="1" applyAlignment="1">
      <alignment horizontal="center"/>
    </xf>
    <xf numFmtId="0" fontId="6" fillId="0" borderId="0" xfId="432" applyNumberFormat="1" applyFont="1" applyBorder="1"/>
    <xf numFmtId="0" fontId="6" fillId="0" borderId="0" xfId="432" applyNumberFormat="1" applyFont="1" applyBorder="1" applyAlignment="1">
      <alignment horizontal="right"/>
    </xf>
    <xf numFmtId="0" fontId="6" fillId="0" borderId="1" xfId="432" applyNumberFormat="1" applyFont="1" applyBorder="1" applyAlignment="1">
      <alignment horizontal="center"/>
    </xf>
    <xf numFmtId="0" fontId="5" fillId="0" borderId="9" xfId="56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5" fillId="0" borderId="0" xfId="561" applyFont="1" applyFill="1" applyAlignment="1">
      <alignment horizontal="center" vertical="center" wrapText="1"/>
    </xf>
    <xf numFmtId="0" fontId="59" fillId="0" borderId="3" xfId="561" applyFont="1" applyFill="1" applyBorder="1" applyAlignment="1">
      <alignment horizontal="center" vertical="center"/>
    </xf>
    <xf numFmtId="0" fontId="59" fillId="0" borderId="8" xfId="561" applyFont="1" applyFill="1" applyBorder="1" applyAlignment="1">
      <alignment horizontal="center" vertical="center"/>
    </xf>
    <xf numFmtId="0" fontId="59" fillId="0" borderId="3" xfId="561" applyFont="1" applyFill="1" applyBorder="1" applyAlignment="1">
      <alignment horizontal="left" vertical="center"/>
    </xf>
    <xf numFmtId="0" fontId="59" fillId="0" borderId="8" xfId="561" applyFont="1" applyFill="1" applyBorder="1" applyAlignment="1">
      <alignment horizontal="left" vertical="center"/>
    </xf>
    <xf numFmtId="0" fontId="60" fillId="0" borderId="3" xfId="561" applyFont="1" applyFill="1" applyBorder="1" applyAlignment="1">
      <alignment horizontal="center" vertical="center"/>
    </xf>
    <xf numFmtId="0" fontId="60" fillId="0" borderId="8" xfId="561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 vertical="center" wrapText="1"/>
    </xf>
    <xf numFmtId="0" fontId="60" fillId="0" borderId="3" xfId="561" applyFont="1" applyFill="1" applyBorder="1" applyAlignment="1">
      <alignment horizontal="center" vertical="center" wrapText="1"/>
    </xf>
    <xf numFmtId="0" fontId="1" fillId="0" borderId="8" xfId="561" applyFill="1" applyBorder="1" applyAlignment="1">
      <alignment horizontal="center" vertical="center" wrapText="1"/>
    </xf>
    <xf numFmtId="0" fontId="5" fillId="0" borderId="9" xfId="562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/>
    </xf>
    <xf numFmtId="0" fontId="5" fillId="0" borderId="3" xfId="561" applyFont="1" applyFill="1" applyBorder="1" applyAlignment="1">
      <alignment horizontal="center" vertical="center"/>
    </xf>
    <xf numFmtId="0" fontId="5" fillId="0" borderId="5" xfId="561" applyFont="1" applyFill="1" applyBorder="1" applyAlignment="1">
      <alignment horizontal="center" vertical="center"/>
    </xf>
    <xf numFmtId="0" fontId="5" fillId="0" borderId="8" xfId="561" applyFont="1" applyFill="1" applyBorder="1" applyAlignment="1">
      <alignment horizontal="center" vertical="center"/>
    </xf>
    <xf numFmtId="0" fontId="80" fillId="0" borderId="3" xfId="490" applyFont="1" applyFill="1" applyBorder="1" applyAlignment="1">
      <alignment horizontal="center" vertical="center"/>
    </xf>
    <xf numFmtId="0" fontId="80" fillId="0" borderId="5" xfId="490" applyFont="1" applyFill="1" applyBorder="1" applyAlignment="1">
      <alignment horizontal="center" vertical="center"/>
    </xf>
    <xf numFmtId="0" fontId="80" fillId="0" borderId="8" xfId="490" applyFont="1" applyFill="1" applyBorder="1" applyAlignment="1">
      <alignment horizontal="center" vertical="center"/>
    </xf>
    <xf numFmtId="0" fontId="5" fillId="0" borderId="3" xfId="491" applyFont="1" applyFill="1" applyBorder="1" applyAlignment="1">
      <alignment horizontal="center" vertical="center" wrapText="1"/>
    </xf>
    <xf numFmtId="0" fontId="5" fillId="0" borderId="5" xfId="491" applyFont="1" applyFill="1" applyBorder="1" applyAlignment="1">
      <alignment horizontal="center" vertical="center" wrapText="1"/>
    </xf>
    <xf numFmtId="0" fontId="5" fillId="0" borderId="8" xfId="49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3" xfId="302" applyFont="1" applyFill="1" applyBorder="1" applyAlignment="1">
      <alignment horizontal="center" vertical="center" wrapText="1"/>
    </xf>
    <xf numFmtId="0" fontId="5" fillId="0" borderId="5" xfId="302" applyFont="1" applyFill="1" applyBorder="1" applyAlignment="1">
      <alignment horizontal="center" vertical="center" wrapText="1"/>
    </xf>
    <xf numFmtId="0" fontId="5" fillId="0" borderId="8" xfId="302" applyFont="1" applyFill="1" applyBorder="1" applyAlignment="1">
      <alignment horizontal="center" vertical="center" wrapText="1"/>
    </xf>
    <xf numFmtId="0" fontId="5" fillId="0" borderId="3" xfId="491" applyFont="1" applyFill="1" applyBorder="1" applyAlignment="1">
      <alignment horizontal="center" vertical="center"/>
    </xf>
    <xf numFmtId="0" fontId="5" fillId="0" borderId="5" xfId="491" applyFont="1" applyFill="1" applyBorder="1" applyAlignment="1">
      <alignment horizontal="center" vertical="center"/>
    </xf>
    <xf numFmtId="0" fontId="5" fillId="0" borderId="8" xfId="49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3" xfId="490" applyFont="1" applyFill="1" applyBorder="1" applyAlignment="1">
      <alignment horizontal="center" vertical="center" wrapText="1"/>
    </xf>
    <xf numFmtId="0" fontId="5" fillId="0" borderId="5" xfId="490" applyFont="1" applyFill="1" applyBorder="1" applyAlignment="1">
      <alignment horizontal="center" vertical="center" wrapText="1"/>
    </xf>
    <xf numFmtId="0" fontId="5" fillId="0" borderId="8" xfId="490" applyFont="1" applyFill="1" applyBorder="1" applyAlignment="1">
      <alignment horizontal="center" vertical="center" wrapText="1"/>
    </xf>
    <xf numFmtId="0" fontId="5" fillId="0" borderId="3" xfId="561" applyFont="1" applyFill="1" applyBorder="1" applyAlignment="1">
      <alignment horizontal="center" vertical="center" wrapText="1"/>
    </xf>
    <xf numFmtId="0" fontId="5" fillId="0" borderId="5" xfId="561" applyFont="1" applyFill="1" applyBorder="1" applyAlignment="1">
      <alignment horizontal="center" vertical="center" wrapText="1"/>
    </xf>
    <xf numFmtId="0" fontId="5" fillId="0" borderId="8" xfId="56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0" fillId="0" borderId="3" xfId="0" applyNumberFormat="1" applyFont="1" applyFill="1" applyBorder="1" applyAlignment="1">
      <alignment horizontal="center" vertical="center" wrapText="1"/>
    </xf>
    <xf numFmtId="0" fontId="80" fillId="0" borderId="5" xfId="0" applyNumberFormat="1" applyFont="1" applyFill="1" applyBorder="1" applyAlignment="1">
      <alignment horizontal="center" vertical="center" wrapText="1"/>
    </xf>
    <xf numFmtId="0" fontId="80" fillId="0" borderId="8" xfId="0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5" xfId="0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center" vertical="center"/>
    </xf>
    <xf numFmtId="0" fontId="84" fillId="0" borderId="9" xfId="555" applyFont="1" applyFill="1" applyBorder="1" applyAlignment="1">
      <alignment horizontal="center" vertical="center" wrapText="1"/>
    </xf>
    <xf numFmtId="0" fontId="69" fillId="0" borderId="9" xfId="556" applyFont="1" applyFill="1" applyBorder="1" applyAlignment="1">
      <alignment horizontal="center" vertical="center" wrapText="1"/>
    </xf>
    <xf numFmtId="0" fontId="9" fillId="0" borderId="9" xfId="486" applyFill="1" applyBorder="1" applyAlignment="1">
      <alignment horizontal="center" vertical="center" wrapText="1"/>
    </xf>
    <xf numFmtId="0" fontId="87" fillId="0" borderId="9" xfId="555" applyFont="1" applyFill="1" applyBorder="1" applyAlignment="1">
      <alignment horizontal="center" vertical="center" wrapText="1"/>
    </xf>
    <xf numFmtId="0" fontId="86" fillId="0" borderId="9" xfId="486" applyFont="1" applyFill="1" applyBorder="1" applyAlignment="1">
      <alignment horizontal="center" vertical="center" wrapText="1"/>
    </xf>
    <xf numFmtId="0" fontId="59" fillId="0" borderId="9" xfId="561" applyFont="1" applyFill="1" applyBorder="1" applyAlignment="1">
      <alignment horizontal="center" vertical="center"/>
    </xf>
    <xf numFmtId="0" fontId="60" fillId="0" borderId="9" xfId="561" applyFont="1" applyFill="1" applyBorder="1" applyAlignment="1">
      <alignment horizontal="center" vertical="center"/>
    </xf>
    <xf numFmtId="0" fontId="1" fillId="0" borderId="9" xfId="561" applyFill="1" applyBorder="1" applyAlignment="1">
      <alignment horizontal="center" vertical="center" wrapText="1"/>
    </xf>
    <xf numFmtId="0" fontId="69" fillId="0" borderId="3" xfId="428" applyFont="1" applyFill="1" applyBorder="1" applyAlignment="1">
      <alignment horizontal="center" vertical="center"/>
    </xf>
    <xf numFmtId="0" fontId="69" fillId="0" borderId="5" xfId="428" applyFont="1" applyFill="1" applyBorder="1" applyAlignment="1">
      <alignment horizontal="center" vertical="center"/>
    </xf>
    <xf numFmtId="0" fontId="69" fillId="0" borderId="8" xfId="428" applyFont="1" applyFill="1" applyBorder="1" applyAlignment="1">
      <alignment horizontal="center" vertical="center"/>
    </xf>
    <xf numFmtId="0" fontId="69" fillId="0" borderId="3" xfId="555" applyFont="1" applyFill="1" applyBorder="1" applyAlignment="1">
      <alignment horizontal="center" vertical="center" wrapText="1"/>
    </xf>
    <xf numFmtId="0" fontId="69" fillId="0" borderId="5" xfId="555" applyFont="1" applyFill="1" applyBorder="1" applyAlignment="1">
      <alignment horizontal="center" vertical="center" wrapText="1"/>
    </xf>
    <xf numFmtId="0" fontId="69" fillId="0" borderId="8" xfId="555" applyFont="1" applyFill="1" applyBorder="1" applyAlignment="1">
      <alignment horizontal="center" vertical="center" wrapText="1"/>
    </xf>
    <xf numFmtId="0" fontId="42" fillId="0" borderId="3" xfId="428" applyFont="1" applyFill="1" applyBorder="1" applyAlignment="1">
      <alignment horizontal="center" vertical="center"/>
    </xf>
    <xf numFmtId="0" fontId="42" fillId="0" borderId="5" xfId="428" applyFont="1" applyFill="1" applyBorder="1" applyAlignment="1">
      <alignment horizontal="center" vertical="center"/>
    </xf>
    <xf numFmtId="0" fontId="42" fillId="0" borderId="8" xfId="428" applyFont="1" applyFill="1" applyBorder="1" applyAlignment="1">
      <alignment horizontal="center" vertical="center"/>
    </xf>
    <xf numFmtId="0" fontId="69" fillId="0" borderId="3" xfId="427" applyFont="1" applyFill="1" applyBorder="1" applyAlignment="1">
      <alignment horizontal="center" vertical="center"/>
    </xf>
    <xf numFmtId="0" fontId="69" fillId="0" borderId="5" xfId="427" applyFont="1" applyFill="1" applyBorder="1" applyAlignment="1">
      <alignment horizontal="center" vertical="center"/>
    </xf>
    <xf numFmtId="0" fontId="69" fillId="0" borderId="8" xfId="427" applyFont="1" applyFill="1" applyBorder="1" applyAlignment="1">
      <alignment horizontal="center" vertical="center"/>
    </xf>
    <xf numFmtId="0" fontId="5" fillId="0" borderId="3" xfId="428" applyFont="1" applyFill="1" applyBorder="1" applyAlignment="1">
      <alignment horizontal="center" vertical="center"/>
    </xf>
    <xf numFmtId="0" fontId="5" fillId="0" borderId="5" xfId="428" applyFont="1" applyFill="1" applyBorder="1" applyAlignment="1">
      <alignment horizontal="center" vertical="center"/>
    </xf>
    <xf numFmtId="0" fontId="5" fillId="0" borderId="8" xfId="428" applyFont="1" applyFill="1" applyBorder="1" applyAlignment="1">
      <alignment horizontal="center" vertical="center"/>
    </xf>
    <xf numFmtId="0" fontId="69" fillId="0" borderId="3" xfId="427" applyFont="1" applyFill="1" applyBorder="1" applyAlignment="1">
      <alignment horizontal="center" vertical="center" wrapText="1"/>
    </xf>
    <xf numFmtId="0" fontId="69" fillId="0" borderId="5" xfId="427" applyFont="1" applyFill="1" applyBorder="1" applyAlignment="1">
      <alignment horizontal="center" vertical="center" wrapText="1"/>
    </xf>
    <xf numFmtId="0" fontId="69" fillId="0" borderId="8" xfId="427" applyFont="1" applyFill="1" applyBorder="1" applyAlignment="1">
      <alignment horizontal="center" vertical="center" wrapText="1"/>
    </xf>
    <xf numFmtId="2" fontId="15" fillId="0" borderId="9" xfId="555" applyNumberFormat="1" applyFont="1" applyFill="1" applyBorder="1" applyAlignment="1" applyProtection="1">
      <alignment horizontal="center" vertical="center"/>
      <protection locked="0"/>
    </xf>
    <xf numFmtId="0" fontId="60" fillId="0" borderId="9" xfId="561" applyFont="1" applyFill="1" applyBorder="1" applyAlignment="1" applyProtection="1">
      <alignment horizontal="center"/>
      <protection locked="0"/>
    </xf>
    <xf numFmtId="0" fontId="6" fillId="27" borderId="9" xfId="0" applyFont="1" applyFill="1" applyBorder="1" applyAlignment="1" applyProtection="1">
      <alignment horizontal="center"/>
      <protection locked="0"/>
    </xf>
    <xf numFmtId="2" fontId="15" fillId="0" borderId="9" xfId="561" applyNumberFormat="1" applyFont="1" applyFill="1" applyBorder="1" applyAlignment="1" applyProtection="1">
      <alignment horizontal="center" vertical="top"/>
      <protection locked="0"/>
    </xf>
    <xf numFmtId="2" fontId="5" fillId="0" borderId="9" xfId="490" applyNumberFormat="1" applyFont="1" applyFill="1" applyBorder="1" applyAlignment="1" applyProtection="1">
      <alignment horizontal="center" vertical="top"/>
      <protection locked="0"/>
    </xf>
    <xf numFmtId="2" fontId="5" fillId="0" borderId="9" xfId="561" applyNumberFormat="1" applyFont="1" applyFill="1" applyBorder="1" applyAlignment="1" applyProtection="1">
      <alignment horizontal="center" vertical="top"/>
      <protection locked="0"/>
    </xf>
    <xf numFmtId="2" fontId="77" fillId="0" borderId="9" xfId="0" applyNumberFormat="1" applyFont="1" applyFill="1" applyBorder="1" applyAlignment="1" applyProtection="1">
      <alignment horizontal="center" vertical="top"/>
      <protection locked="0"/>
    </xf>
    <xf numFmtId="2" fontId="80" fillId="0" borderId="9" xfId="490" applyNumberFormat="1" applyFont="1" applyFill="1" applyBorder="1" applyAlignment="1" applyProtection="1">
      <alignment horizontal="center"/>
      <protection locked="0"/>
    </xf>
    <xf numFmtId="2" fontId="80" fillId="0" borderId="9" xfId="0" applyNumberFormat="1" applyFont="1" applyFill="1" applyBorder="1" applyAlignment="1" applyProtection="1">
      <alignment horizontal="center"/>
      <protection locked="0"/>
    </xf>
    <xf numFmtId="2" fontId="77" fillId="0" borderId="9" xfId="490" applyNumberFormat="1" applyFont="1" applyFill="1" applyBorder="1" applyAlignment="1" applyProtection="1">
      <alignment horizontal="center" vertical="top"/>
      <protection locked="0"/>
    </xf>
    <xf numFmtId="2" fontId="80" fillId="0" borderId="9" xfId="490" applyNumberFormat="1" applyFont="1" applyFill="1" applyBorder="1" applyAlignment="1" applyProtection="1">
      <alignment horizontal="center" vertical="top"/>
      <protection locked="0"/>
    </xf>
    <xf numFmtId="2" fontId="99" fillId="0" borderId="9" xfId="436" applyNumberFormat="1" applyFont="1" applyFill="1" applyBorder="1" applyAlignment="1" applyProtection="1">
      <alignment horizontal="center" vertical="center" wrapText="1"/>
      <protection locked="0"/>
    </xf>
    <xf numFmtId="2" fontId="102" fillId="0" borderId="9" xfId="436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3" applyNumberFormat="1" applyFont="1" applyFill="1" applyBorder="1" applyAlignment="1" applyProtection="1">
      <alignment horizontal="center" vertical="top"/>
      <protection locked="0"/>
    </xf>
    <xf numFmtId="2" fontId="5" fillId="0" borderId="9" xfId="3" applyNumberFormat="1" applyFont="1" applyFill="1" applyBorder="1" applyAlignment="1" applyProtection="1">
      <alignment horizontal="center" vertical="top"/>
      <protection locked="0"/>
    </xf>
    <xf numFmtId="2" fontId="5" fillId="0" borderId="9" xfId="491" applyNumberFormat="1" applyFont="1" applyFill="1" applyBorder="1" applyAlignment="1" applyProtection="1">
      <alignment horizontal="center" vertical="top"/>
      <protection locked="0"/>
    </xf>
    <xf numFmtId="164" fontId="5" fillId="0" borderId="9" xfId="546" applyFont="1" applyFill="1" applyBorder="1" applyAlignment="1" applyProtection="1">
      <alignment vertical="center" wrapText="1"/>
      <protection locked="0"/>
    </xf>
    <xf numFmtId="164" fontId="60" fillId="0" borderId="9" xfId="546" applyFont="1" applyFill="1" applyBorder="1" applyAlignment="1" applyProtection="1">
      <alignment vertical="center" wrapText="1"/>
      <protection locked="0"/>
    </xf>
    <xf numFmtId="2" fontId="15" fillId="0" borderId="9" xfId="491" applyNumberFormat="1" applyFont="1" applyFill="1" applyBorder="1" applyAlignment="1" applyProtection="1">
      <alignment horizontal="center" vertical="center"/>
      <protection locked="0"/>
    </xf>
    <xf numFmtId="0" fontId="5" fillId="0" borderId="9" xfId="554" applyFont="1" applyFill="1" applyBorder="1" applyAlignment="1" applyProtection="1">
      <alignment horizontal="center" vertical="top"/>
      <protection locked="0"/>
    </xf>
    <xf numFmtId="2" fontId="15" fillId="0" borderId="9" xfId="0" applyNumberFormat="1" applyFont="1" applyFill="1" applyBorder="1" applyAlignment="1" applyProtection="1">
      <alignment horizontal="center" vertical="top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99" fillId="0" borderId="9" xfId="3" applyNumberFormat="1" applyFont="1" applyFill="1" applyBorder="1" applyAlignment="1" applyProtection="1">
      <alignment horizontal="center" vertical="center" wrapText="1"/>
      <protection locked="0"/>
    </xf>
    <xf numFmtId="2" fontId="102" fillId="0" borderId="9" xfId="3" applyNumberFormat="1" applyFont="1" applyFill="1" applyBorder="1" applyAlignment="1" applyProtection="1">
      <alignment horizontal="center" vertical="center" wrapText="1"/>
      <protection locked="0"/>
    </xf>
    <xf numFmtId="167" fontId="15" fillId="0" borderId="9" xfId="490" applyNumberFormat="1" applyFont="1" applyFill="1" applyBorder="1" applyAlignment="1" applyProtection="1">
      <alignment horizontal="center" vertical="top" wrapText="1"/>
      <protection locked="0"/>
    </xf>
    <xf numFmtId="167" fontId="5" fillId="0" borderId="9" xfId="490" applyNumberFormat="1" applyFont="1" applyFill="1" applyBorder="1" applyAlignment="1" applyProtection="1">
      <alignment horizontal="center" vertical="top"/>
      <protection locked="0"/>
    </xf>
    <xf numFmtId="2" fontId="5" fillId="0" borderId="9" xfId="490" applyNumberFormat="1" applyFont="1" applyFill="1" applyBorder="1" applyAlignment="1" applyProtection="1">
      <alignment horizontal="center"/>
      <protection locked="0"/>
    </xf>
    <xf numFmtId="167" fontId="5" fillId="0" borderId="9" xfId="490" applyNumberFormat="1" applyFont="1" applyFill="1" applyBorder="1" applyAlignment="1" applyProtection="1">
      <alignment horizontal="center"/>
      <protection locked="0"/>
    </xf>
    <xf numFmtId="2" fontId="9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9" xfId="561" applyNumberFormat="1" applyFont="1" applyFill="1" applyBorder="1" applyAlignment="1" applyProtection="1">
      <alignment horizontal="center" vertical="center"/>
      <protection locked="0"/>
    </xf>
    <xf numFmtId="2" fontId="15" fillId="0" borderId="9" xfId="561" applyNumberFormat="1" applyFont="1" applyFill="1" applyBorder="1" applyAlignment="1" applyProtection="1">
      <alignment horizontal="center" vertical="top" wrapText="1"/>
      <protection locked="0"/>
    </xf>
    <xf numFmtId="2" fontId="15" fillId="0" borderId="9" xfId="0" applyNumberFormat="1" applyFont="1" applyFill="1" applyBorder="1" applyAlignment="1" applyProtection="1">
      <alignment horizontal="center"/>
      <protection locked="0"/>
    </xf>
    <xf numFmtId="2" fontId="15" fillId="0" borderId="9" xfId="436" applyNumberFormat="1" applyFont="1" applyFill="1" applyBorder="1" applyAlignment="1" applyProtection="1">
      <alignment horizontal="center" vertical="top"/>
      <protection locked="0"/>
    </xf>
    <xf numFmtId="2" fontId="5" fillId="0" borderId="9" xfId="436" applyNumberFormat="1" applyFont="1" applyFill="1" applyBorder="1" applyAlignment="1" applyProtection="1">
      <alignment horizontal="center"/>
      <protection locked="0"/>
    </xf>
    <xf numFmtId="2" fontId="15" fillId="0" borderId="9" xfId="561" applyNumberFormat="1" applyFont="1" applyFill="1" applyBorder="1" applyAlignment="1" applyProtection="1">
      <alignment horizontal="center" vertical="center"/>
      <protection locked="0"/>
    </xf>
    <xf numFmtId="2" fontId="15" fillId="0" borderId="9" xfId="491" applyNumberFormat="1" applyFont="1" applyFill="1" applyBorder="1" applyAlignment="1" applyProtection="1">
      <alignment horizontal="center" vertical="top"/>
      <protection locked="0"/>
    </xf>
    <xf numFmtId="2" fontId="5" fillId="0" borderId="9" xfId="491" applyNumberFormat="1" applyFont="1" applyFill="1" applyBorder="1" applyAlignment="1" applyProtection="1">
      <alignment horizontal="center"/>
      <protection locked="0"/>
    </xf>
    <xf numFmtId="2" fontId="66" fillId="0" borderId="9" xfId="491" applyNumberFormat="1" applyFill="1" applyBorder="1" applyProtection="1">
      <protection locked="0"/>
    </xf>
    <xf numFmtId="2" fontId="66" fillId="0" borderId="9" xfId="491" applyNumberFormat="1" applyFill="1" applyBorder="1" applyAlignment="1" applyProtection="1">
      <alignment horizontal="center"/>
      <protection locked="0"/>
    </xf>
    <xf numFmtId="2" fontId="80" fillId="0" borderId="5" xfId="0" applyNumberFormat="1" applyFont="1" applyFill="1" applyBorder="1" applyAlignment="1" applyProtection="1">
      <alignment horizontal="center"/>
      <protection locked="0"/>
    </xf>
    <xf numFmtId="2" fontId="5" fillId="0" borderId="3" xfId="491" applyNumberFormat="1" applyFont="1" applyFill="1" applyBorder="1" applyAlignment="1" applyProtection="1">
      <alignment horizontal="center"/>
      <protection locked="0"/>
    </xf>
    <xf numFmtId="2" fontId="80" fillId="0" borderId="8" xfId="0" applyNumberFormat="1" applyFont="1" applyFill="1" applyBorder="1" applyAlignment="1" applyProtection="1">
      <alignment horizontal="center"/>
      <protection locked="0"/>
    </xf>
    <xf numFmtId="2" fontId="15" fillId="0" borderId="9" xfId="490" applyNumberFormat="1" applyFont="1" applyFill="1" applyBorder="1" applyAlignment="1" applyProtection="1">
      <alignment horizontal="center" vertical="top" wrapText="1"/>
      <protection locked="0"/>
    </xf>
    <xf numFmtId="0" fontId="5" fillId="0" borderId="9" xfId="562" applyFont="1" applyFill="1" applyBorder="1" applyAlignment="1" applyProtection="1">
      <alignment horizontal="center" vertical="center"/>
      <protection locked="0"/>
    </xf>
    <xf numFmtId="9" fontId="15" fillId="0" borderId="9" xfId="561" applyNumberFormat="1" applyFont="1" applyFill="1" applyBorder="1" applyAlignment="1" applyProtection="1">
      <alignment horizontal="center" vertical="top"/>
      <protection locked="0"/>
    </xf>
    <xf numFmtId="0" fontId="69" fillId="25" borderId="9" xfId="486" applyFont="1" applyFill="1" applyBorder="1" applyAlignment="1" applyProtection="1">
      <alignment horizontal="center" vertical="center"/>
      <protection locked="0"/>
    </xf>
    <xf numFmtId="2" fontId="15" fillId="26" borderId="9" xfId="428" applyNumberFormat="1" applyFont="1" applyFill="1" applyBorder="1" applyAlignment="1" applyProtection="1">
      <alignment horizontal="center" vertical="center"/>
      <protection locked="0"/>
    </xf>
    <xf numFmtId="2" fontId="5" fillId="26" borderId="9" xfId="428" applyNumberFormat="1" applyFont="1" applyFill="1" applyBorder="1" applyAlignment="1" applyProtection="1">
      <alignment horizontal="center" vertical="center"/>
      <protection locked="0"/>
    </xf>
    <xf numFmtId="2" fontId="41" fillId="26" borderId="9" xfId="428" applyNumberFormat="1" applyFont="1" applyFill="1" applyBorder="1" applyAlignment="1" applyProtection="1">
      <alignment horizontal="center" vertical="center"/>
      <protection locked="0"/>
    </xf>
    <xf numFmtId="2" fontId="42" fillId="26" borderId="9" xfId="428" applyNumberFormat="1" applyFont="1" applyFill="1" applyBorder="1" applyAlignment="1" applyProtection="1">
      <alignment horizontal="center" vertical="center"/>
      <protection locked="0"/>
    </xf>
    <xf numFmtId="2" fontId="69" fillId="0" borderId="9" xfId="427" applyNumberFormat="1" applyFont="1" applyFill="1" applyBorder="1" applyAlignment="1" applyProtection="1">
      <alignment horizontal="center" vertical="center"/>
      <protection locked="0"/>
    </xf>
    <xf numFmtId="2" fontId="78" fillId="0" borderId="9" xfId="427" applyNumberFormat="1" applyFont="1" applyFill="1" applyBorder="1" applyAlignment="1" applyProtection="1">
      <alignment horizontal="center" vertical="center"/>
      <protection locked="0"/>
    </xf>
    <xf numFmtId="2" fontId="69" fillId="0" borderId="9" xfId="428" applyNumberFormat="1" applyFont="1" applyFill="1" applyBorder="1" applyAlignment="1" applyProtection="1">
      <alignment horizontal="center" vertical="center"/>
      <protection locked="0"/>
    </xf>
    <xf numFmtId="2" fontId="15" fillId="0" borderId="9" xfId="428" applyNumberFormat="1" applyFont="1" applyFill="1" applyBorder="1" applyAlignment="1" applyProtection="1">
      <alignment horizontal="center" vertical="center"/>
      <protection locked="0"/>
    </xf>
    <xf numFmtId="2" fontId="5" fillId="0" borderId="9" xfId="428" applyNumberFormat="1" applyFont="1" applyFill="1" applyBorder="1" applyAlignment="1" applyProtection="1">
      <alignment horizontal="center" vertical="center"/>
      <protection locked="0"/>
    </xf>
    <xf numFmtId="9" fontId="15" fillId="0" borderId="9" xfId="0" applyNumberFormat="1" applyFont="1" applyFill="1" applyBorder="1" applyAlignment="1" applyProtection="1">
      <alignment horizontal="center" vertical="center"/>
      <protection locked="0"/>
    </xf>
    <xf numFmtId="9" fontId="70" fillId="0" borderId="9" xfId="434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434" applyFont="1" applyFill="1" applyAlignment="1" applyProtection="1">
      <alignment horizontal="center" vertical="center" wrapText="1"/>
      <protection locked="0"/>
    </xf>
    <xf numFmtId="9" fontId="15" fillId="0" borderId="9" xfId="0" applyNumberFormat="1" applyFont="1" applyFill="1" applyBorder="1" applyAlignment="1" applyProtection="1">
      <alignment horizontal="center"/>
      <protection locked="0"/>
    </xf>
    <xf numFmtId="9" fontId="41" fillId="0" borderId="4" xfId="434" applyNumberFormat="1" applyFont="1" applyFill="1" applyBorder="1" applyAlignment="1" applyProtection="1">
      <alignment horizontal="center" vertical="center"/>
      <protection locked="0"/>
    </xf>
    <xf numFmtId="0" fontId="64" fillId="0" borderId="0" xfId="434" applyFont="1" applyFill="1" applyBorder="1" applyAlignment="1" applyProtection="1">
      <alignment horizontal="right" vertical="center" wrapText="1"/>
    </xf>
    <xf numFmtId="0" fontId="64" fillId="0" borderId="0" xfId="434" applyFont="1" applyFill="1" applyBorder="1" applyAlignment="1" applyProtection="1">
      <alignment horizontal="center" vertical="center" wrapText="1"/>
    </xf>
    <xf numFmtId="0" fontId="61" fillId="0" borderId="0" xfId="434" applyFont="1" applyFill="1" applyAlignment="1" applyProtection="1">
      <alignment horizontal="center" vertical="center" wrapText="1"/>
    </xf>
    <xf numFmtId="0" fontId="63" fillId="0" borderId="0" xfId="434" applyFont="1" applyFill="1" applyAlignment="1" applyProtection="1">
      <alignment horizontal="center" vertical="center" wrapText="1"/>
    </xf>
    <xf numFmtId="0" fontId="62" fillId="0" borderId="0" xfId="434" applyFont="1" applyFill="1" applyAlignment="1" applyProtection="1">
      <alignment horizontal="right" vertical="center" wrapText="1"/>
    </xf>
    <xf numFmtId="0" fontId="62" fillId="0" borderId="0" xfId="434" quotePrefix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0" fillId="0" borderId="0" xfId="1" applyFont="1" applyFill="1" applyProtection="1"/>
    <xf numFmtId="0" fontId="8" fillId="0" borderId="0" xfId="424" applyFont="1" applyFill="1" applyAlignment="1" applyProtection="1">
      <alignment horizontal="center"/>
    </xf>
    <xf numFmtId="0" fontId="3" fillId="0" borderId="0" xfId="424" applyFill="1" applyBorder="1" applyProtection="1"/>
    <xf numFmtId="0" fontId="3" fillId="0" borderId="0" xfId="424" applyFill="1" applyProtection="1"/>
    <xf numFmtId="0" fontId="10" fillId="0" borderId="0" xfId="1" applyFont="1" applyFill="1" applyAlignment="1" applyProtection="1">
      <alignment horizontal="left"/>
    </xf>
    <xf numFmtId="0" fontId="3" fillId="0" borderId="0" xfId="424" applyFill="1" applyBorder="1" applyAlignment="1" applyProtection="1">
      <alignment horizontal="center"/>
    </xf>
    <xf numFmtId="0" fontId="3" fillId="0" borderId="1" xfId="424" applyFill="1" applyBorder="1" applyAlignment="1" applyProtection="1">
      <alignment horizontal="center"/>
    </xf>
    <xf numFmtId="0" fontId="119" fillId="0" borderId="9" xfId="0" applyFont="1" applyFill="1" applyBorder="1" applyAlignment="1" applyProtection="1">
      <alignment horizontal="center" vertical="center"/>
    </xf>
    <xf numFmtId="0" fontId="120" fillId="0" borderId="9" xfId="563" applyFont="1" applyFill="1" applyBorder="1" applyAlignment="1" applyProtection="1">
      <alignment horizontal="center" vertical="center" wrapText="1"/>
    </xf>
    <xf numFmtId="0" fontId="120" fillId="0" borderId="9" xfId="563" applyNumberFormat="1" applyFont="1" applyFill="1" applyBorder="1" applyAlignment="1" applyProtection="1">
      <alignment horizontal="center" vertical="center"/>
    </xf>
    <xf numFmtId="1" fontId="120" fillId="0" borderId="9" xfId="563" applyNumberFormat="1" applyFont="1" applyFill="1" applyBorder="1" applyAlignment="1" applyProtection="1">
      <alignment horizontal="center" vertical="center"/>
    </xf>
    <xf numFmtId="0" fontId="120" fillId="0" borderId="9" xfId="563" applyNumberFormat="1" applyFont="1" applyFill="1" applyBorder="1" applyAlignment="1" applyProtection="1">
      <alignment horizontal="center" vertical="center" wrapText="1"/>
    </xf>
    <xf numFmtId="0" fontId="56" fillId="0" borderId="0" xfId="434" applyFont="1" applyFill="1" applyAlignment="1" applyProtection="1">
      <alignment horizontal="center" vertical="center" wrapText="1"/>
    </xf>
    <xf numFmtId="0" fontId="104" fillId="0" borderId="9" xfId="0" applyFont="1" applyFill="1" applyBorder="1" applyAlignment="1" applyProtection="1">
      <alignment horizontal="center" vertical="center"/>
    </xf>
    <xf numFmtId="0" fontId="104" fillId="0" borderId="9" xfId="0" applyFont="1" applyFill="1" applyBorder="1" applyAlignment="1" applyProtection="1">
      <alignment horizontal="center" wrapText="1"/>
    </xf>
    <xf numFmtId="0" fontId="104" fillId="0" borderId="9" xfId="0" applyFont="1" applyFill="1" applyBorder="1" applyAlignment="1" applyProtection="1">
      <alignment horizontal="center" vertical="center" wrapText="1"/>
    </xf>
    <xf numFmtId="0" fontId="104" fillId="0" borderId="9" xfId="0" applyFont="1" applyFill="1" applyBorder="1" applyAlignment="1" applyProtection="1">
      <alignment horizontal="center" vertical="center"/>
    </xf>
    <xf numFmtId="0" fontId="104" fillId="0" borderId="9" xfId="0" applyFont="1" applyFill="1" applyBorder="1" applyAlignment="1" applyProtection="1">
      <alignment horizontal="center" wrapText="1"/>
    </xf>
    <xf numFmtId="0" fontId="57" fillId="25" borderId="9" xfId="434" applyFont="1" applyFill="1" applyBorder="1" applyAlignment="1" applyProtection="1">
      <alignment horizontal="right" vertical="center" wrapText="1"/>
    </xf>
    <xf numFmtId="0" fontId="120" fillId="25" borderId="9" xfId="563" applyFont="1" applyFill="1" applyBorder="1" applyAlignment="1" applyProtection="1">
      <alignment horizontal="center" vertical="center"/>
    </xf>
    <xf numFmtId="0" fontId="120" fillId="25" borderId="9" xfId="563" applyFont="1" applyFill="1" applyBorder="1" applyAlignment="1" applyProtection="1">
      <alignment vertical="center"/>
    </xf>
    <xf numFmtId="2" fontId="102" fillId="25" borderId="9" xfId="0" applyNumberFormat="1" applyFont="1" applyFill="1" applyBorder="1" applyAlignment="1" applyProtection="1">
      <alignment horizontal="center" vertical="center" wrapText="1"/>
    </xf>
    <xf numFmtId="0" fontId="119" fillId="0" borderId="9" xfId="0" applyFont="1" applyFill="1" applyBorder="1" applyAlignment="1" applyProtection="1">
      <alignment horizontal="center" vertical="center"/>
    </xf>
    <xf numFmtId="0" fontId="60" fillId="0" borderId="9" xfId="563" applyFont="1" applyFill="1" applyBorder="1" applyAlignment="1" applyProtection="1">
      <alignment wrapText="1"/>
    </xf>
    <xf numFmtId="0" fontId="60" fillId="0" borderId="9" xfId="563" applyNumberFormat="1" applyFont="1" applyFill="1" applyBorder="1" applyAlignment="1" applyProtection="1">
      <alignment horizontal="center"/>
    </xf>
    <xf numFmtId="1" fontId="119" fillId="0" borderId="9" xfId="563" applyNumberFormat="1" applyFont="1" applyFill="1" applyBorder="1" applyAlignment="1" applyProtection="1">
      <alignment horizontal="center"/>
    </xf>
    <xf numFmtId="2" fontId="102" fillId="0" borderId="9" xfId="421" applyNumberFormat="1" applyFont="1" applyFill="1" applyBorder="1" applyAlignment="1" applyProtection="1">
      <alignment horizontal="center" vertical="center" wrapText="1"/>
    </xf>
    <xf numFmtId="2" fontId="102" fillId="28" borderId="9" xfId="421" applyNumberFormat="1" applyFont="1" applyFill="1" applyBorder="1" applyAlignment="1" applyProtection="1">
      <alignment horizontal="center" vertical="center" wrapText="1"/>
    </xf>
    <xf numFmtId="2" fontId="99" fillId="28" borderId="9" xfId="0" applyNumberFormat="1" applyFont="1" applyFill="1" applyBorder="1" applyAlignment="1" applyProtection="1">
      <alignment horizontal="center" vertical="center" wrapText="1"/>
    </xf>
    <xf numFmtId="2" fontId="102" fillId="28" borderId="9" xfId="0" applyNumberFormat="1" applyFont="1" applyFill="1" applyBorder="1" applyAlignment="1" applyProtection="1">
      <alignment horizontal="center" vertical="center" wrapText="1"/>
    </xf>
    <xf numFmtId="2" fontId="102" fillId="25" borderId="9" xfId="421" applyNumberFormat="1" applyFont="1" applyFill="1" applyBorder="1" applyAlignment="1" applyProtection="1">
      <alignment horizontal="center" vertical="center" wrapText="1"/>
    </xf>
    <xf numFmtId="0" fontId="60" fillId="0" borderId="9" xfId="563" applyFont="1" applyFill="1" applyBorder="1" applyAlignment="1" applyProtection="1">
      <alignment horizontal="left" wrapText="1"/>
    </xf>
    <xf numFmtId="0" fontId="60" fillId="0" borderId="9" xfId="0" applyFont="1" applyFill="1" applyBorder="1" applyAlignment="1" applyProtection="1">
      <alignment wrapText="1"/>
    </xf>
    <xf numFmtId="2" fontId="99" fillId="0" borderId="9" xfId="434" applyNumberFormat="1" applyFont="1" applyFill="1" applyBorder="1" applyAlignment="1" applyProtection="1">
      <alignment horizontal="center" vertical="center" wrapText="1"/>
    </xf>
    <xf numFmtId="2" fontId="102" fillId="0" borderId="9" xfId="434" applyNumberFormat="1" applyFont="1" applyFill="1" applyBorder="1" applyAlignment="1" applyProtection="1">
      <alignment horizontal="center" vertical="center" wrapText="1"/>
    </xf>
    <xf numFmtId="2" fontId="102" fillId="25" borderId="9" xfId="434" applyNumberFormat="1" applyFont="1" applyFill="1" applyBorder="1" applyAlignment="1" applyProtection="1">
      <alignment horizontal="center" vertical="center" wrapText="1"/>
    </xf>
    <xf numFmtId="0" fontId="60" fillId="0" borderId="9" xfId="0" applyNumberFormat="1" applyFont="1" applyFill="1" applyBorder="1" applyAlignment="1" applyProtection="1">
      <alignment horizontal="center"/>
    </xf>
    <xf numFmtId="2" fontId="102" fillId="28" borderId="9" xfId="434" applyNumberFormat="1" applyFont="1" applyFill="1" applyBorder="1" applyAlignment="1" applyProtection="1">
      <alignment horizontal="center" vertical="center" wrapText="1"/>
    </xf>
    <xf numFmtId="0" fontId="57" fillId="25" borderId="0" xfId="434" applyFont="1" applyFill="1" applyAlignment="1" applyProtection="1">
      <alignment horizontal="right" vertical="center" wrapText="1"/>
    </xf>
    <xf numFmtId="0" fontId="56" fillId="0" borderId="0" xfId="434" applyFont="1" applyFill="1" applyAlignment="1" applyProtection="1">
      <alignment horizontal="center" vertical="top" wrapText="1"/>
    </xf>
    <xf numFmtId="0" fontId="56" fillId="25" borderId="9" xfId="434" applyFont="1" applyFill="1" applyBorder="1" applyAlignment="1" applyProtection="1">
      <alignment horizontal="center" vertical="top" wrapText="1"/>
    </xf>
    <xf numFmtId="0" fontId="119" fillId="0" borderId="9" xfId="563" applyFont="1" applyFill="1" applyBorder="1" applyAlignment="1" applyProtection="1">
      <alignment horizontal="center" vertical="center"/>
    </xf>
    <xf numFmtId="0" fontId="60" fillId="0" borderId="9" xfId="563" applyNumberFormat="1" applyFont="1" applyFill="1" applyBorder="1" applyAlignment="1" applyProtection="1">
      <alignment horizontal="center" vertical="center"/>
    </xf>
    <xf numFmtId="1" fontId="119" fillId="0" borderId="9" xfId="0" applyNumberFormat="1" applyFont="1" applyFill="1" applyBorder="1" applyAlignment="1" applyProtection="1">
      <alignment horizontal="center" vertical="center"/>
    </xf>
    <xf numFmtId="1" fontId="119" fillId="0" borderId="9" xfId="563" applyNumberFormat="1" applyFont="1" applyFill="1" applyBorder="1" applyAlignment="1" applyProtection="1">
      <alignment horizontal="center" vertical="center"/>
    </xf>
    <xf numFmtId="0" fontId="60" fillId="0" borderId="9" xfId="0" applyFont="1" applyFill="1" applyBorder="1" applyAlignment="1" applyProtection="1">
      <alignment vertical="center" wrapText="1"/>
    </xf>
    <xf numFmtId="1" fontId="104" fillId="0" borderId="9" xfId="563" applyNumberFormat="1" applyFont="1" applyFill="1" applyBorder="1" applyAlignment="1" applyProtection="1">
      <alignment horizontal="center"/>
    </xf>
    <xf numFmtId="0" fontId="42" fillId="0" borderId="9" xfId="434" applyFont="1" applyFill="1" applyBorder="1" applyAlignment="1" applyProtection="1">
      <alignment horizontal="center" vertical="center" wrapText="1"/>
    </xf>
    <xf numFmtId="0" fontId="42" fillId="0" borderId="9" xfId="434" applyFont="1" applyFill="1" applyBorder="1" applyAlignment="1" applyProtection="1">
      <alignment vertical="center" wrapText="1"/>
    </xf>
    <xf numFmtId="0" fontId="41" fillId="0" borderId="9" xfId="434" applyFont="1" applyFill="1" applyBorder="1" applyAlignment="1" applyProtection="1">
      <alignment horizontal="center" vertical="center" wrapText="1"/>
    </xf>
    <xf numFmtId="0" fontId="41" fillId="0" borderId="9" xfId="434" applyFont="1" applyFill="1" applyBorder="1" applyAlignment="1" applyProtection="1">
      <alignment horizontal="left" vertical="center" wrapText="1"/>
    </xf>
    <xf numFmtId="0" fontId="78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wrapText="1"/>
    </xf>
    <xf numFmtId="2" fontId="99" fillId="0" borderId="9" xfId="0" applyNumberFormat="1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/>
    </xf>
    <xf numFmtId="0" fontId="42" fillId="0" borderId="3" xfId="424" applyFont="1" applyFill="1" applyBorder="1" applyAlignment="1" applyProtection="1">
      <alignment horizontal="center" vertical="center"/>
    </xf>
    <xf numFmtId="0" fontId="41" fillId="0" borderId="3" xfId="424" applyFont="1" applyFill="1" applyBorder="1" applyAlignment="1" applyProtection="1">
      <alignment vertical="center" wrapText="1"/>
    </xf>
    <xf numFmtId="2" fontId="99" fillId="0" borderId="3" xfId="434" applyNumberFormat="1" applyFont="1" applyFill="1" applyBorder="1" applyAlignment="1" applyProtection="1">
      <alignment horizontal="center" vertical="center" wrapText="1"/>
    </xf>
    <xf numFmtId="2" fontId="99" fillId="0" borderId="4" xfId="434" applyNumberFormat="1" applyFont="1" applyFill="1" applyBorder="1" applyAlignment="1" applyProtection="1">
      <alignment horizontal="center" vertical="center" wrapText="1"/>
    </xf>
    <xf numFmtId="0" fontId="42" fillId="0" borderId="9" xfId="424" applyFont="1" applyFill="1" applyBorder="1" applyAlignment="1" applyProtection="1">
      <alignment horizontal="center" vertical="center"/>
    </xf>
    <xf numFmtId="0" fontId="41" fillId="0" borderId="9" xfId="424" applyFont="1" applyFill="1" applyBorder="1" applyAlignment="1" applyProtection="1">
      <alignment vertical="center" wrapText="1"/>
    </xf>
    <xf numFmtId="0" fontId="41" fillId="0" borderId="10" xfId="434" applyFont="1" applyFill="1" applyBorder="1" applyAlignment="1" applyProtection="1">
      <alignment horizontal="center" vertical="center"/>
    </xf>
    <xf numFmtId="2" fontId="99" fillId="0" borderId="10" xfId="434" applyNumberFormat="1" applyFont="1" applyFill="1" applyBorder="1" applyAlignment="1" applyProtection="1">
      <alignment horizontal="center" vertical="center" wrapText="1"/>
    </xf>
    <xf numFmtId="0" fontId="60" fillId="0" borderId="9" xfId="434" applyFont="1" applyFill="1" applyBorder="1" applyAlignment="1" applyProtection="1">
      <alignment horizontal="center" vertical="center" wrapText="1"/>
    </xf>
    <xf numFmtId="0" fontId="15" fillId="0" borderId="9" xfId="424" applyFont="1" applyFill="1" applyBorder="1" applyAlignment="1" applyProtection="1">
      <alignment vertical="center" wrapText="1"/>
    </xf>
    <xf numFmtId="2" fontId="100" fillId="0" borderId="9" xfId="434" applyNumberFormat="1" applyFont="1" applyFill="1" applyBorder="1" applyAlignment="1" applyProtection="1">
      <alignment horizontal="center" vertical="center" wrapText="1"/>
    </xf>
    <xf numFmtId="2" fontId="101" fillId="0" borderId="9" xfId="434" applyNumberFormat="1" applyFont="1" applyFill="1" applyBorder="1" applyAlignment="1" applyProtection="1">
      <alignment horizontal="center" vertical="center" wrapText="1"/>
    </xf>
    <xf numFmtId="0" fontId="59" fillId="0" borderId="9" xfId="434" applyFont="1" applyFill="1" applyBorder="1" applyAlignment="1" applyProtection="1">
      <alignment horizontal="center" vertical="center" wrapText="1"/>
    </xf>
    <xf numFmtId="0" fontId="15" fillId="0" borderId="9" xfId="4" applyFont="1" applyFill="1" applyBorder="1" applyAlignment="1" applyProtection="1">
      <alignment vertical="center" wrapText="1"/>
    </xf>
    <xf numFmtId="0" fontId="15" fillId="0" borderId="9" xfId="434" applyFont="1" applyFill="1" applyBorder="1" applyAlignment="1" applyProtection="1">
      <alignment horizontal="center" vertical="center"/>
    </xf>
    <xf numFmtId="0" fontId="42" fillId="0" borderId="0" xfId="423" applyFont="1" applyFill="1" applyBorder="1" applyAlignment="1" applyProtection="1">
      <alignment horizontal="center" vertical="top"/>
    </xf>
    <xf numFmtId="0" fontId="42" fillId="0" borderId="0" xfId="435" applyFont="1" applyFill="1" applyBorder="1" applyAlignment="1" applyProtection="1">
      <alignment vertical="top"/>
    </xf>
    <xf numFmtId="0" fontId="0" fillId="0" borderId="0" xfId="0" applyFill="1" applyProtection="1"/>
    <xf numFmtId="0" fontId="10" fillId="0" borderId="0" xfId="552" applyFont="1" applyFill="1" applyBorder="1" applyAlignment="1" applyProtection="1">
      <alignment horizontal="center"/>
    </xf>
    <xf numFmtId="0" fontId="57" fillId="0" borderId="0" xfId="434" applyFont="1" applyFill="1" applyAlignment="1" applyProtection="1">
      <alignment horizontal="right" vertical="center" wrapText="1"/>
    </xf>
    <xf numFmtId="0" fontId="58" fillId="0" borderId="0" xfId="434" applyFont="1" applyFill="1" applyAlignment="1" applyProtection="1">
      <alignment horizontal="left" vertical="center" wrapText="1"/>
    </xf>
    <xf numFmtId="9" fontId="73" fillId="0" borderId="9" xfId="434" applyNumberFormat="1" applyFont="1" applyFill="1" applyBorder="1" applyAlignment="1" applyProtection="1">
      <alignment horizontal="center" vertical="center" wrapText="1"/>
      <protection locked="0"/>
    </xf>
    <xf numFmtId="9" fontId="5" fillId="0" borderId="9" xfId="0" applyNumberFormat="1" applyFont="1" applyFill="1" applyBorder="1" applyAlignment="1" applyProtection="1">
      <alignment horizontal="center"/>
      <protection locked="0"/>
    </xf>
    <xf numFmtId="0" fontId="94" fillId="0" borderId="0" xfId="555" applyFont="1" applyFill="1" applyBorder="1" applyAlignment="1" applyProtection="1">
      <alignment horizontal="right" vertical="center" wrapText="1"/>
    </xf>
    <xf numFmtId="0" fontId="94" fillId="0" borderId="0" xfId="555" applyFont="1" applyFill="1" applyBorder="1" applyAlignment="1" applyProtection="1">
      <alignment horizontal="center" vertical="center" wrapText="1"/>
    </xf>
    <xf numFmtId="0" fontId="85" fillId="0" borderId="0" xfId="555" applyFont="1" applyFill="1" applyAlignment="1" applyProtection="1">
      <alignment horizontal="center" vertical="center" wrapText="1"/>
    </xf>
    <xf numFmtId="0" fontId="69" fillId="0" borderId="0" xfId="555" applyFont="1" applyFill="1" applyAlignment="1" applyProtection="1">
      <alignment horizontal="center" vertical="center" wrapText="1"/>
    </xf>
    <xf numFmtId="0" fontId="94" fillId="0" borderId="0" xfId="555" applyFont="1" applyFill="1" applyAlignment="1" applyProtection="1">
      <alignment horizontal="center" vertical="center" wrapText="1"/>
    </xf>
    <xf numFmtId="0" fontId="105" fillId="0" borderId="0" xfId="555" applyFont="1" applyFill="1" applyAlignment="1" applyProtection="1">
      <alignment horizontal="center" vertical="center" wrapText="1"/>
    </xf>
    <xf numFmtId="0" fontId="78" fillId="0" borderId="0" xfId="1" applyFont="1" applyFill="1" applyAlignment="1" applyProtection="1">
      <alignment vertical="center"/>
    </xf>
    <xf numFmtId="0" fontId="89" fillId="0" borderId="0" xfId="424" applyFont="1" applyFill="1" applyAlignment="1" applyProtection="1">
      <alignment horizontal="center" vertical="center"/>
    </xf>
    <xf numFmtId="0" fontId="78" fillId="0" borderId="0" xfId="424" applyFont="1" applyFill="1" applyBorder="1" applyAlignment="1" applyProtection="1">
      <alignment vertical="center"/>
    </xf>
    <xf numFmtId="0" fontId="78" fillId="0" borderId="0" xfId="424" applyFont="1" applyFill="1" applyAlignment="1" applyProtection="1">
      <alignment vertical="center" wrapText="1"/>
    </xf>
    <xf numFmtId="0" fontId="5" fillId="0" borderId="0" xfId="486" applyFont="1" applyFill="1" applyAlignment="1" applyProtection="1">
      <alignment vertical="center" wrapText="1"/>
    </xf>
    <xf numFmtId="166" fontId="99" fillId="0" borderId="0" xfId="2" applyNumberFormat="1" applyFont="1" applyFill="1" applyAlignment="1" applyProtection="1">
      <alignment horizontal="center" vertical="center"/>
    </xf>
    <xf numFmtId="0" fontId="78" fillId="0" borderId="0" xfId="2" applyFont="1" applyFill="1" applyAlignment="1" applyProtection="1">
      <alignment horizontal="center" vertical="center"/>
    </xf>
    <xf numFmtId="0" fontId="88" fillId="0" borderId="0" xfId="424" applyFont="1" applyFill="1" applyProtection="1"/>
    <xf numFmtId="0" fontId="78" fillId="0" borderId="0" xfId="424" applyFont="1" applyFill="1" applyBorder="1" applyAlignment="1" applyProtection="1">
      <alignment horizontal="center" vertical="center"/>
    </xf>
    <xf numFmtId="0" fontId="78" fillId="0" borderId="1" xfId="424" applyFont="1" applyFill="1" applyBorder="1" applyAlignment="1" applyProtection="1">
      <alignment horizontal="center" vertical="center"/>
    </xf>
    <xf numFmtId="167" fontId="78" fillId="0" borderId="0" xfId="486" applyNumberFormat="1" applyFont="1" applyFill="1" applyBorder="1" applyAlignment="1" applyProtection="1">
      <alignment horizontal="center" vertical="center"/>
    </xf>
    <xf numFmtId="167" fontId="78" fillId="0" borderId="0" xfId="486" applyNumberFormat="1" applyFont="1" applyFill="1" applyAlignment="1" applyProtection="1">
      <alignment horizontal="center" vertical="center"/>
    </xf>
    <xf numFmtId="167" fontId="78" fillId="0" borderId="0" xfId="433" applyNumberFormat="1" applyFont="1" applyFill="1" applyAlignment="1" applyProtection="1">
      <alignment horizontal="right" vertical="center"/>
    </xf>
    <xf numFmtId="166" fontId="99" fillId="0" borderId="0" xfId="433" applyNumberFormat="1" applyFont="1" applyFill="1" applyAlignment="1" applyProtection="1">
      <alignment horizontal="center" vertical="center"/>
    </xf>
    <xf numFmtId="1" fontId="78" fillId="0" borderId="0" xfId="433" applyNumberFormat="1" applyFont="1" applyFill="1" applyAlignment="1" applyProtection="1">
      <alignment horizontal="center" vertical="center"/>
    </xf>
    <xf numFmtId="0" fontId="69" fillId="0" borderId="3" xfId="486" applyFont="1" applyFill="1" applyBorder="1" applyAlignment="1" applyProtection="1">
      <alignment horizontal="center" vertical="center" wrapText="1"/>
    </xf>
    <xf numFmtId="0" fontId="69" fillId="0" borderId="2" xfId="486" applyFont="1" applyFill="1" applyBorder="1" applyAlignment="1" applyProtection="1">
      <alignment horizontal="center" vertical="center" wrapText="1"/>
    </xf>
    <xf numFmtId="0" fontId="9" fillId="0" borderId="4" xfId="486" applyFill="1" applyBorder="1" applyAlignment="1" applyProtection="1">
      <alignment horizontal="center" vertical="center" wrapText="1"/>
    </xf>
    <xf numFmtId="0" fontId="9" fillId="0" borderId="12" xfId="486" applyFill="1" applyBorder="1" applyAlignment="1" applyProtection="1">
      <alignment horizontal="center" vertical="center" wrapText="1"/>
    </xf>
    <xf numFmtId="0" fontId="69" fillId="0" borderId="2" xfId="486" applyFont="1" applyFill="1" applyBorder="1" applyAlignment="1" applyProtection="1">
      <alignment horizontal="left" vertical="center" wrapText="1"/>
    </xf>
    <xf numFmtId="0" fontId="43" fillId="0" borderId="12" xfId="486" applyFont="1" applyFill="1" applyBorder="1" applyAlignment="1" applyProtection="1">
      <alignment vertical="center" wrapText="1"/>
    </xf>
    <xf numFmtId="0" fontId="69" fillId="0" borderId="2" xfId="486" applyFont="1" applyFill="1" applyBorder="1" applyAlignment="1" applyProtection="1">
      <alignment vertical="center" wrapText="1"/>
    </xf>
    <xf numFmtId="0" fontId="96" fillId="0" borderId="0" xfId="555" applyFont="1" applyFill="1" applyAlignment="1" applyProtection="1">
      <alignment horizontal="center" vertical="center" wrapText="1"/>
    </xf>
    <xf numFmtId="0" fontId="15" fillId="0" borderId="5" xfId="486" applyFont="1" applyFill="1" applyBorder="1" applyAlignment="1" applyProtection="1">
      <alignment vertical="center" wrapText="1"/>
    </xf>
    <xf numFmtId="0" fontId="9" fillId="0" borderId="5" xfId="486" applyFill="1" applyBorder="1" applyAlignment="1" applyProtection="1">
      <alignment horizontal="center" vertical="center" wrapText="1"/>
    </xf>
    <xf numFmtId="0" fontId="9" fillId="0" borderId="6" xfId="486" applyFill="1" applyBorder="1" applyAlignment="1" applyProtection="1">
      <alignment horizontal="center" vertical="center" wrapText="1"/>
    </xf>
    <xf numFmtId="0" fontId="9" fillId="0" borderId="1" xfId="486" applyFill="1" applyBorder="1" applyAlignment="1" applyProtection="1">
      <alignment horizontal="center" vertical="center" wrapText="1"/>
    </xf>
    <xf numFmtId="0" fontId="9" fillId="0" borderId="7" xfId="486" applyFill="1" applyBorder="1" applyAlignment="1" applyProtection="1">
      <alignment horizontal="center" vertical="center" wrapText="1"/>
    </xf>
    <xf numFmtId="0" fontId="9" fillId="0" borderId="6" xfId="486" applyFill="1" applyBorder="1" applyAlignment="1" applyProtection="1">
      <alignment wrapText="1"/>
    </xf>
    <xf numFmtId="0" fontId="9" fillId="0" borderId="7" xfId="486" applyFill="1" applyBorder="1" applyAlignment="1" applyProtection="1">
      <alignment wrapText="1"/>
    </xf>
    <xf numFmtId="0" fontId="43" fillId="0" borderId="6" xfId="486" applyFont="1" applyFill="1" applyBorder="1" applyAlignment="1" applyProtection="1">
      <alignment vertical="center" wrapText="1"/>
    </xf>
    <xf numFmtId="0" fontId="43" fillId="0" borderId="7" xfId="486" applyFont="1" applyFill="1" applyBorder="1" applyAlignment="1" applyProtection="1">
      <alignment vertical="center" wrapText="1"/>
    </xf>
    <xf numFmtId="0" fontId="43" fillId="0" borderId="5" xfId="486" applyFont="1" applyFill="1" applyBorder="1" applyAlignment="1" applyProtection="1">
      <alignment vertical="center" wrapText="1"/>
    </xf>
    <xf numFmtId="0" fontId="78" fillId="0" borderId="3" xfId="486" applyFont="1" applyFill="1" applyBorder="1" applyAlignment="1" applyProtection="1">
      <alignment horizontal="center" vertical="center" wrapText="1"/>
    </xf>
    <xf numFmtId="0" fontId="15" fillId="0" borderId="8" xfId="486" applyFont="1" applyFill="1" applyBorder="1" applyAlignment="1" applyProtection="1">
      <alignment vertical="center" wrapText="1"/>
    </xf>
    <xf numFmtId="0" fontId="9" fillId="0" borderId="8" xfId="486" applyFill="1" applyBorder="1" applyAlignment="1" applyProtection="1">
      <alignment horizontal="center" vertical="center" wrapText="1"/>
    </xf>
    <xf numFmtId="0" fontId="43" fillId="0" borderId="8" xfId="486" applyFont="1" applyFill="1" applyBorder="1" applyAlignment="1" applyProtection="1">
      <alignment vertical="center" wrapText="1"/>
    </xf>
    <xf numFmtId="0" fontId="69" fillId="0" borderId="9" xfId="486" applyFont="1" applyFill="1" applyBorder="1" applyAlignment="1" applyProtection="1">
      <alignment horizontal="center" vertical="center"/>
    </xf>
    <xf numFmtId="0" fontId="69" fillId="0" borderId="3" xfId="555" applyFont="1" applyFill="1" applyBorder="1" applyAlignment="1" applyProtection="1">
      <alignment horizontal="center" vertical="center" wrapText="1"/>
    </xf>
    <xf numFmtId="0" fontId="69" fillId="0" borderId="9" xfId="555" applyFont="1" applyFill="1" applyBorder="1" applyAlignment="1" applyProtection="1">
      <alignment horizontal="left" vertical="top" wrapText="1"/>
    </xf>
    <xf numFmtId="0" fontId="69" fillId="0" borderId="9" xfId="555" applyFont="1" applyFill="1" applyBorder="1" applyAlignment="1" applyProtection="1">
      <alignment horizontal="center" vertical="top" wrapText="1"/>
    </xf>
    <xf numFmtId="0" fontId="69" fillId="0" borderId="9" xfId="555" applyFont="1" applyFill="1" applyBorder="1" applyAlignment="1" applyProtection="1">
      <alignment horizontal="center" vertical="center" wrapText="1"/>
    </xf>
    <xf numFmtId="1" fontId="69" fillId="0" borderId="9" xfId="555" applyNumberFormat="1" applyFont="1" applyFill="1" applyBorder="1" applyAlignment="1" applyProtection="1">
      <alignment horizontal="center" vertical="center" wrapText="1"/>
    </xf>
    <xf numFmtId="2" fontId="69" fillId="0" borderId="9" xfId="555" applyNumberFormat="1" applyFont="1" applyFill="1" applyBorder="1" applyAlignment="1" applyProtection="1">
      <alignment horizontal="center" vertical="center" wrapText="1"/>
    </xf>
    <xf numFmtId="2" fontId="90" fillId="0" borderId="9" xfId="555" applyNumberFormat="1" applyFont="1" applyFill="1" applyBorder="1" applyAlignment="1" applyProtection="1">
      <alignment horizontal="left" vertical="center" wrapText="1"/>
    </xf>
    <xf numFmtId="0" fontId="85" fillId="0" borderId="0" xfId="555" applyFont="1" applyFill="1" applyAlignment="1" applyProtection="1">
      <alignment horizontal="center" vertical="top" wrapText="1"/>
    </xf>
    <xf numFmtId="0" fontId="69" fillId="0" borderId="5" xfId="555" applyFont="1" applyFill="1" applyBorder="1" applyAlignment="1" applyProtection="1">
      <alignment horizontal="center" vertical="center" wrapText="1"/>
    </xf>
    <xf numFmtId="0" fontId="78" fillId="0" borderId="9" xfId="555" applyFont="1" applyFill="1" applyBorder="1" applyAlignment="1" applyProtection="1">
      <alignment horizontal="left" vertical="top" wrapText="1"/>
    </xf>
    <xf numFmtId="0" fontId="78" fillId="0" borderId="9" xfId="555" applyFont="1" applyFill="1" applyBorder="1" applyAlignment="1" applyProtection="1">
      <alignment horizontal="center" vertical="top" wrapText="1"/>
    </xf>
    <xf numFmtId="0" fontId="78" fillId="0" borderId="9" xfId="555" applyFont="1" applyFill="1" applyBorder="1" applyAlignment="1" applyProtection="1">
      <alignment horizontal="center" vertical="center" wrapText="1"/>
    </xf>
    <xf numFmtId="2" fontId="78" fillId="0" borderId="9" xfId="555" applyNumberFormat="1" applyFont="1" applyFill="1" applyBorder="1" applyAlignment="1" applyProtection="1">
      <alignment horizontal="center" vertical="center" wrapText="1"/>
    </xf>
    <xf numFmtId="2" fontId="91" fillId="0" borderId="9" xfId="555" applyNumberFormat="1" applyFont="1" applyFill="1" applyBorder="1" applyAlignment="1" applyProtection="1">
      <alignment horizontal="left" vertical="center" wrapText="1"/>
    </xf>
    <xf numFmtId="0" fontId="78" fillId="0" borderId="9" xfId="555" applyFont="1" applyFill="1" applyBorder="1" applyAlignment="1" applyProtection="1">
      <alignment horizontal="left" vertical="center" wrapText="1"/>
    </xf>
    <xf numFmtId="0" fontId="78" fillId="0" borderId="9" xfId="428" applyFont="1" applyFill="1" applyBorder="1" applyAlignment="1" applyProtection="1">
      <alignment horizontal="center" vertical="center" wrapText="1"/>
    </xf>
    <xf numFmtId="0" fontId="78" fillId="0" borderId="9" xfId="428" applyFont="1" applyFill="1" applyBorder="1" applyAlignment="1" applyProtection="1">
      <alignment horizontal="center" vertical="center"/>
    </xf>
    <xf numFmtId="2" fontId="78" fillId="0" borderId="9" xfId="428" applyNumberFormat="1" applyFont="1" applyFill="1" applyBorder="1" applyAlignment="1" applyProtection="1">
      <alignment horizontal="center" vertical="center"/>
    </xf>
    <xf numFmtId="2" fontId="78" fillId="28" borderId="9" xfId="428" applyNumberFormat="1" applyFont="1" applyFill="1" applyBorder="1" applyAlignment="1" applyProtection="1">
      <alignment horizontal="center" vertical="center"/>
    </xf>
    <xf numFmtId="0" fontId="69" fillId="0" borderId="8" xfId="555" applyFont="1" applyFill="1" applyBorder="1" applyAlignment="1" applyProtection="1">
      <alignment horizontal="center" vertical="center" wrapText="1"/>
    </xf>
    <xf numFmtId="0" fontId="78" fillId="0" borderId="9" xfId="428" applyFont="1" applyFill="1" applyBorder="1" applyAlignment="1" applyProtection="1">
      <alignment horizontal="left" vertical="top"/>
    </xf>
    <xf numFmtId="0" fontId="78" fillId="0" borderId="9" xfId="428" applyFont="1" applyFill="1" applyBorder="1" applyAlignment="1" applyProtection="1">
      <alignment horizontal="center" vertical="top" wrapText="1"/>
    </xf>
    <xf numFmtId="0" fontId="69" fillId="0" borderId="9" xfId="555" applyNumberFormat="1" applyFont="1" applyFill="1" applyBorder="1" applyAlignment="1" applyProtection="1">
      <alignment horizontal="center" vertical="top" wrapText="1"/>
    </xf>
    <xf numFmtId="2" fontId="78" fillId="28" borderId="9" xfId="555" applyNumberFormat="1" applyFont="1" applyFill="1" applyBorder="1" applyAlignment="1" applyProtection="1">
      <alignment horizontal="center" vertical="center" wrapText="1"/>
    </xf>
    <xf numFmtId="2" fontId="90" fillId="0" borderId="9" xfId="555" applyNumberFormat="1" applyFont="1" applyFill="1" applyBorder="1" applyAlignment="1" applyProtection="1">
      <alignment horizontal="center" vertical="center" wrapText="1"/>
    </xf>
    <xf numFmtId="0" fontId="78" fillId="0" borderId="9" xfId="426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555" applyFont="1" applyFill="1" applyBorder="1" applyAlignment="1" applyProtection="1">
      <alignment horizontal="left" vertical="top" wrapText="1"/>
    </xf>
    <xf numFmtId="0" fontId="5" fillId="0" borderId="9" xfId="555" applyFont="1" applyFill="1" applyBorder="1" applyAlignment="1" applyProtection="1">
      <alignment horizontal="center" vertical="top" wrapText="1"/>
    </xf>
    <xf numFmtId="0" fontId="5" fillId="0" borderId="9" xfId="426" applyFont="1" applyFill="1" applyBorder="1" applyAlignment="1" applyProtection="1">
      <alignment horizontal="center" vertical="center"/>
    </xf>
    <xf numFmtId="0" fontId="15" fillId="0" borderId="9" xfId="555" applyFont="1" applyFill="1" applyBorder="1" applyAlignment="1" applyProtection="1">
      <alignment horizontal="left" vertical="top" wrapText="1"/>
    </xf>
    <xf numFmtId="0" fontId="15" fillId="0" borderId="9" xfId="555" applyFont="1" applyFill="1" applyBorder="1" applyAlignment="1" applyProtection="1">
      <alignment horizontal="center" vertical="top" wrapText="1"/>
    </xf>
    <xf numFmtId="2" fontId="15" fillId="0" borderId="9" xfId="555" applyNumberFormat="1" applyFont="1" applyFill="1" applyBorder="1" applyAlignment="1" applyProtection="1">
      <alignment horizontal="center" vertical="center" wrapText="1"/>
    </xf>
    <xf numFmtId="0" fontId="5" fillId="0" borderId="9" xfId="555" applyFont="1" applyFill="1" applyBorder="1" applyAlignment="1" applyProtection="1">
      <alignment horizontal="center" vertical="center" wrapText="1"/>
    </xf>
    <xf numFmtId="0" fontId="15" fillId="0" borderId="9" xfId="555" applyFont="1" applyFill="1" applyBorder="1" applyAlignment="1" applyProtection="1">
      <alignment horizontal="left" vertical="center" wrapText="1"/>
    </xf>
    <xf numFmtId="0" fontId="15" fillId="0" borderId="9" xfId="555" applyFont="1" applyFill="1" applyBorder="1" applyAlignment="1" applyProtection="1">
      <alignment horizontal="center" vertical="center" wrapText="1"/>
    </xf>
    <xf numFmtId="0" fontId="69" fillId="0" borderId="9" xfId="427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left" vertical="center" wrapText="1"/>
    </xf>
    <xf numFmtId="0" fontId="69" fillId="0" borderId="9" xfId="428" applyFont="1" applyFill="1" applyBorder="1" applyAlignment="1" applyProtection="1">
      <alignment horizontal="center" vertical="top" wrapText="1"/>
    </xf>
    <xf numFmtId="0" fontId="69" fillId="0" borderId="9" xfId="428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/>
    </xf>
    <xf numFmtId="0" fontId="69" fillId="0" borderId="3" xfId="428" applyFont="1" applyFill="1" applyBorder="1" applyAlignment="1" applyProtection="1">
      <alignment horizontal="center" vertical="center"/>
    </xf>
    <xf numFmtId="0" fontId="69" fillId="0" borderId="9" xfId="428" applyFont="1" applyFill="1" applyBorder="1" applyAlignment="1" applyProtection="1">
      <alignment horizontal="left" vertical="top" wrapText="1"/>
    </xf>
    <xf numFmtId="1" fontId="69" fillId="0" borderId="9" xfId="428" applyNumberFormat="1" applyFont="1" applyFill="1" applyBorder="1" applyAlignment="1" applyProtection="1">
      <alignment horizontal="center" vertical="center"/>
    </xf>
    <xf numFmtId="2" fontId="69" fillId="0" borderId="9" xfId="428" applyNumberFormat="1" applyFont="1" applyFill="1" applyBorder="1" applyAlignment="1" applyProtection="1">
      <alignment horizontal="center" vertical="center"/>
    </xf>
    <xf numFmtId="0" fontId="69" fillId="0" borderId="5" xfId="428" applyFont="1" applyFill="1" applyBorder="1" applyAlignment="1" applyProtection="1">
      <alignment horizontal="center" vertical="center"/>
    </xf>
    <xf numFmtId="0" fontId="78" fillId="0" borderId="9" xfId="428" applyFont="1" applyFill="1" applyBorder="1" applyAlignment="1" applyProtection="1">
      <alignment horizontal="left" vertical="top" wrapText="1"/>
    </xf>
    <xf numFmtId="0" fontId="69" fillId="0" borderId="8" xfId="428" applyFont="1" applyFill="1" applyBorder="1" applyAlignment="1" applyProtection="1">
      <alignment horizontal="center" vertical="center"/>
    </xf>
    <xf numFmtId="0" fontId="94" fillId="0" borderId="9" xfId="555" applyFont="1" applyFill="1" applyBorder="1" applyAlignment="1" applyProtection="1">
      <alignment vertical="top" wrapText="1"/>
    </xf>
    <xf numFmtId="0" fontId="94" fillId="0" borderId="9" xfId="555" applyFont="1" applyFill="1" applyBorder="1" applyAlignment="1" applyProtection="1">
      <alignment horizontal="center" vertical="center" wrapText="1"/>
    </xf>
    <xf numFmtId="0" fontId="94" fillId="0" borderId="9" xfId="555" applyFont="1" applyFill="1" applyBorder="1" applyAlignment="1" applyProtection="1">
      <alignment horizontal="center" vertical="top" wrapText="1"/>
    </xf>
    <xf numFmtId="0" fontId="103" fillId="0" borderId="9" xfId="555" applyFont="1" applyFill="1" applyBorder="1" applyAlignment="1" applyProtection="1">
      <alignment horizontal="center" vertical="center" wrapText="1"/>
    </xf>
    <xf numFmtId="2" fontId="103" fillId="0" borderId="9" xfId="555" applyNumberFormat="1" applyFont="1" applyFill="1" applyBorder="1" applyAlignment="1" applyProtection="1">
      <alignment horizontal="right" vertical="center" wrapText="1"/>
    </xf>
    <xf numFmtId="2" fontId="103" fillId="0" borderId="9" xfId="555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wrapText="1"/>
    </xf>
    <xf numFmtId="0" fontId="102" fillId="0" borderId="9" xfId="0" applyNumberFormat="1" applyFont="1" applyFill="1" applyBorder="1" applyAlignment="1" applyProtection="1">
      <alignment horizontal="center" vertical="center"/>
    </xf>
    <xf numFmtId="2" fontId="102" fillId="0" borderId="9" xfId="0" applyNumberFormat="1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wrapText="1"/>
    </xf>
    <xf numFmtId="0" fontId="99" fillId="0" borderId="9" xfId="0" applyNumberFormat="1" applyFont="1" applyFill="1" applyBorder="1" applyAlignment="1" applyProtection="1">
      <alignment horizontal="center" vertical="center"/>
    </xf>
    <xf numFmtId="0" fontId="78" fillId="0" borderId="9" xfId="490" applyFont="1" applyFill="1" applyBorder="1" applyAlignment="1" applyProtection="1">
      <alignment horizontal="center" vertical="center"/>
    </xf>
    <xf numFmtId="0" fontId="5" fillId="0" borderId="9" xfId="490" applyFont="1" applyFill="1" applyBorder="1" applyAlignment="1" applyProtection="1">
      <alignment horizontal="left" wrapText="1"/>
    </xf>
    <xf numFmtId="0" fontId="73" fillId="0" borderId="9" xfId="434" applyFont="1" applyFill="1" applyBorder="1" applyAlignment="1" applyProtection="1">
      <alignment horizontal="center" vertical="center" wrapText="1"/>
    </xf>
    <xf numFmtId="0" fontId="69" fillId="0" borderId="9" xfId="4" applyFont="1" applyFill="1" applyBorder="1" applyAlignment="1" applyProtection="1">
      <alignment horizontal="center" wrapText="1"/>
    </xf>
    <xf numFmtId="0" fontId="69" fillId="0" borderId="9" xfId="434" applyFont="1" applyFill="1" applyBorder="1" applyAlignment="1" applyProtection="1">
      <alignment horizontal="center"/>
    </xf>
    <xf numFmtId="0" fontId="99" fillId="0" borderId="9" xfId="434" applyNumberFormat="1" applyFont="1" applyFill="1" applyBorder="1" applyAlignment="1" applyProtection="1">
      <alignment horizontal="center" vertical="center"/>
    </xf>
    <xf numFmtId="0" fontId="100" fillId="0" borderId="9" xfId="434" applyNumberFormat="1" applyFont="1" applyFill="1" applyBorder="1" applyAlignment="1" applyProtection="1">
      <alignment horizontal="center" vertical="center" wrapText="1"/>
    </xf>
    <xf numFmtId="0" fontId="78" fillId="0" borderId="9" xfId="424" applyFont="1" applyFill="1" applyBorder="1" applyAlignment="1" applyProtection="1">
      <alignment horizontal="left" wrapText="1"/>
    </xf>
    <xf numFmtId="0" fontId="101" fillId="0" borderId="9" xfId="434" applyNumberFormat="1" applyFont="1" applyFill="1" applyBorder="1" applyAlignment="1" applyProtection="1">
      <alignment horizontal="center" vertical="center" wrapText="1"/>
    </xf>
    <xf numFmtId="0" fontId="69" fillId="0" borderId="9" xfId="4" applyFont="1" applyFill="1" applyBorder="1" applyAlignment="1" applyProtection="1">
      <alignment horizontal="left" wrapText="1"/>
    </xf>
    <xf numFmtId="0" fontId="94" fillId="0" borderId="0" xfId="555" applyFont="1" applyFill="1" applyAlignment="1" applyProtection="1">
      <alignment horizontal="right" vertical="top" wrapText="1"/>
    </xf>
    <xf numFmtId="0" fontId="96" fillId="0" borderId="0" xfId="555" applyFont="1" applyFill="1" applyAlignment="1" applyProtection="1">
      <alignment horizontal="center" vertical="top" wrapText="1"/>
    </xf>
    <xf numFmtId="0" fontId="78" fillId="0" borderId="0" xfId="423" applyFont="1" applyFill="1" applyBorder="1" applyAlignment="1" applyProtection="1">
      <alignment horizontal="center" vertical="top"/>
    </xf>
    <xf numFmtId="0" fontId="78" fillId="0" borderId="0" xfId="435" applyFont="1" applyFill="1" applyBorder="1" applyAlignment="1" applyProtection="1">
      <alignment vertical="top"/>
    </xf>
    <xf numFmtId="0" fontId="91" fillId="0" borderId="0" xfId="4" applyFont="1" applyFill="1" applyAlignment="1" applyProtection="1">
      <alignment horizontal="right" vertical="top"/>
    </xf>
    <xf numFmtId="0" fontId="78" fillId="0" borderId="0" xfId="486" applyFont="1" applyFill="1" applyProtection="1"/>
    <xf numFmtId="0" fontId="86" fillId="0" borderId="0" xfId="486" applyFont="1" applyFill="1" applyProtection="1"/>
    <xf numFmtId="0" fontId="78" fillId="0" borderId="0" xfId="552" applyFont="1" applyFill="1" applyBorder="1" applyAlignment="1" applyProtection="1">
      <alignment horizontal="center"/>
    </xf>
    <xf numFmtId="0" fontId="86" fillId="0" borderId="0" xfId="486" applyFont="1" applyFill="1" applyBorder="1" applyProtection="1"/>
    <xf numFmtId="0" fontId="94" fillId="0" borderId="0" xfId="555" applyFont="1" applyFill="1" applyAlignment="1" applyProtection="1">
      <alignment horizontal="right" vertical="center" wrapText="1"/>
    </xf>
    <xf numFmtId="0" fontId="96" fillId="0" borderId="0" xfId="555" applyFont="1" applyFill="1" applyAlignment="1" applyProtection="1">
      <alignment horizontal="left" vertical="center" wrapText="1"/>
    </xf>
    <xf numFmtId="0" fontId="60" fillId="0" borderId="9" xfId="564" applyFont="1" applyFill="1" applyBorder="1" applyAlignment="1" applyProtection="1">
      <alignment vertical="center" wrapText="1"/>
    </xf>
    <xf numFmtId="1" fontId="119" fillId="0" borderId="9" xfId="0" applyNumberFormat="1" applyFont="1" applyFill="1" applyBorder="1" applyAlignment="1" applyProtection="1">
      <alignment horizontal="center"/>
    </xf>
    <xf numFmtId="0" fontId="60" fillId="0" borderId="9" xfId="565" applyFont="1" applyFill="1" applyBorder="1" applyAlignment="1" applyProtection="1">
      <alignment horizontal="left" vertical="center" wrapText="1"/>
    </xf>
    <xf numFmtId="0" fontId="119" fillId="0" borderId="9" xfId="565" applyFont="1" applyFill="1" applyBorder="1" applyAlignment="1" applyProtection="1">
      <alignment horizontal="left" vertical="center" wrapText="1"/>
    </xf>
    <xf numFmtId="0" fontId="60" fillId="0" borderId="9" xfId="0" applyNumberFormat="1" applyFont="1" applyFill="1" applyBorder="1" applyAlignment="1" applyProtection="1">
      <alignment horizontal="center" vertical="center"/>
    </xf>
    <xf numFmtId="0" fontId="60" fillId="0" borderId="11" xfId="0" applyFont="1" applyFill="1" applyBorder="1" applyAlignment="1" applyProtection="1">
      <alignment vertical="center" wrapText="1"/>
    </xf>
    <xf numFmtId="0" fontId="56" fillId="25" borderId="9" xfId="434" applyFont="1" applyFill="1" applyBorder="1" applyAlignment="1" applyProtection="1">
      <alignment horizontal="center" vertical="center" wrapText="1"/>
    </xf>
    <xf numFmtId="0" fontId="59" fillId="0" borderId="9" xfId="0" applyFont="1" applyFill="1" applyBorder="1" applyAlignment="1" applyProtection="1">
      <alignment vertical="center" wrapText="1"/>
    </xf>
    <xf numFmtId="2" fontId="124" fillId="0" borderId="9" xfId="434" applyNumberFormat="1" applyFont="1" applyFill="1" applyBorder="1" applyAlignment="1" applyProtection="1">
      <alignment horizontal="center" vertical="center" wrapText="1"/>
    </xf>
    <xf numFmtId="0" fontId="41" fillId="0" borderId="9" xfId="434" applyFont="1" applyFill="1" applyBorder="1" applyAlignment="1" applyProtection="1">
      <alignment vertical="center" wrapText="1"/>
    </xf>
    <xf numFmtId="0" fontId="58" fillId="0" borderId="0" xfId="434" applyFont="1" applyFill="1" applyAlignment="1" applyProtection="1">
      <alignment vertical="center" wrapText="1"/>
    </xf>
    <xf numFmtId="2" fontId="102" fillId="26" borderId="9" xfId="421" applyNumberFormat="1" applyFont="1" applyFill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2" fontId="102" fillId="0" borderId="9" xfId="0" applyNumberFormat="1" applyFont="1" applyBorder="1" applyAlignment="1" applyProtection="1">
      <alignment horizontal="center" vertical="center" wrapText="1"/>
      <protection locked="0"/>
    </xf>
    <xf numFmtId="2" fontId="5" fillId="26" borderId="9" xfId="0" applyNumberFormat="1" applyFont="1" applyFill="1" applyBorder="1" applyAlignment="1" applyProtection="1">
      <alignment horizontal="center" vertical="top" wrapText="1"/>
      <protection locked="0"/>
    </xf>
    <xf numFmtId="2" fontId="5" fillId="26" borderId="8" xfId="487" applyNumberFormat="1" applyFont="1" applyFill="1" applyBorder="1" applyAlignment="1" applyProtection="1">
      <alignment horizontal="center" vertical="center" wrapText="1"/>
      <protection locked="0"/>
    </xf>
    <xf numFmtId="2" fontId="99" fillId="25" borderId="9" xfId="434" applyNumberFormat="1" applyFont="1" applyFill="1" applyBorder="1" applyAlignment="1" applyProtection="1">
      <alignment horizontal="center" vertical="center" wrapText="1"/>
      <protection locked="0"/>
    </xf>
    <xf numFmtId="2" fontId="102" fillId="26" borderId="9" xfId="434" applyNumberFormat="1" applyFont="1" applyFill="1" applyBorder="1" applyAlignment="1" applyProtection="1">
      <alignment horizontal="center" vertical="center" wrapText="1"/>
      <protection locked="0"/>
    </xf>
    <xf numFmtId="2" fontId="86" fillId="26" borderId="9" xfId="434" applyNumberFormat="1" applyFont="1" applyFill="1" applyBorder="1" applyAlignment="1" applyProtection="1">
      <alignment horizontal="center" vertical="center" wrapText="1"/>
      <protection locked="0"/>
    </xf>
  </cellXfs>
  <cellStyles count="566">
    <cellStyle name="20% - Акцент1" xfId="5" xr:uid="{00000000-0005-0000-0000-000000000000}"/>
    <cellStyle name="20% - Акцент2" xfId="6" xr:uid="{00000000-0005-0000-0000-000001000000}"/>
    <cellStyle name="20% - Акцент3" xfId="7" xr:uid="{00000000-0005-0000-0000-000002000000}"/>
    <cellStyle name="20% - Акцент4" xfId="8" xr:uid="{00000000-0005-0000-0000-000003000000}"/>
    <cellStyle name="20% - Акцент5" xfId="9" xr:uid="{00000000-0005-0000-0000-000004000000}"/>
    <cellStyle name="20% - Акцент6" xfId="10" xr:uid="{00000000-0005-0000-0000-000005000000}"/>
    <cellStyle name="40% - Акцент1" xfId="11" xr:uid="{00000000-0005-0000-0000-000006000000}"/>
    <cellStyle name="40% - Акцент2" xfId="12" xr:uid="{00000000-0005-0000-0000-000007000000}"/>
    <cellStyle name="40% - Акцент3" xfId="13" xr:uid="{00000000-0005-0000-0000-000008000000}"/>
    <cellStyle name="40% - Акцент4" xfId="14" xr:uid="{00000000-0005-0000-0000-000009000000}"/>
    <cellStyle name="40% - Акцент5" xfId="15" xr:uid="{00000000-0005-0000-0000-00000A000000}"/>
    <cellStyle name="40% - Акцент6" xfId="16" xr:uid="{00000000-0005-0000-0000-00000B000000}"/>
    <cellStyle name="60% - Акцент1" xfId="17" xr:uid="{00000000-0005-0000-0000-00000C000000}"/>
    <cellStyle name="60% - Акцент2" xfId="18" xr:uid="{00000000-0005-0000-0000-00000D000000}"/>
    <cellStyle name="60% - Акцент3" xfId="19" xr:uid="{00000000-0005-0000-0000-00000E000000}"/>
    <cellStyle name="60% - Акцент4" xfId="20" xr:uid="{00000000-0005-0000-0000-00000F000000}"/>
    <cellStyle name="60% - Акцент5" xfId="21" xr:uid="{00000000-0005-0000-0000-000010000000}"/>
    <cellStyle name="60% - Акцент6" xfId="22" xr:uid="{00000000-0005-0000-0000-000011000000}"/>
    <cellStyle name="Bad 2" xfId="431" xr:uid="{00000000-0005-0000-0000-000012000000}"/>
    <cellStyle name="Comma" xfId="546" builtinId="3"/>
    <cellStyle name="Comma 10" xfId="23" xr:uid="{00000000-0005-0000-0000-000014000000}"/>
    <cellStyle name="Comma 10 2" xfId="438" xr:uid="{00000000-0005-0000-0000-000015000000}"/>
    <cellStyle name="Comma 10 2 2" xfId="496" xr:uid="{00000000-0005-0000-0000-000016000000}"/>
    <cellStyle name="Comma 11" xfId="24" xr:uid="{00000000-0005-0000-0000-000017000000}"/>
    <cellStyle name="Comma 11 2" xfId="439" xr:uid="{00000000-0005-0000-0000-000018000000}"/>
    <cellStyle name="Comma 11 2 2" xfId="497" xr:uid="{00000000-0005-0000-0000-000019000000}"/>
    <cellStyle name="Comma 12" xfId="25" xr:uid="{00000000-0005-0000-0000-00001A000000}"/>
    <cellStyle name="Comma 12 2" xfId="440" xr:uid="{00000000-0005-0000-0000-00001B000000}"/>
    <cellStyle name="Comma 12 2 2" xfId="498" xr:uid="{00000000-0005-0000-0000-00001C000000}"/>
    <cellStyle name="Comma 13" xfId="26" xr:uid="{00000000-0005-0000-0000-00001D000000}"/>
    <cellStyle name="Comma 13 2" xfId="441" xr:uid="{00000000-0005-0000-0000-00001E000000}"/>
    <cellStyle name="Comma 13 2 2" xfId="499" xr:uid="{00000000-0005-0000-0000-00001F000000}"/>
    <cellStyle name="Comma 14" xfId="27" xr:uid="{00000000-0005-0000-0000-000020000000}"/>
    <cellStyle name="Comma 14 2" xfId="442" xr:uid="{00000000-0005-0000-0000-000021000000}"/>
    <cellStyle name="Comma 14 2 2" xfId="500" xr:uid="{00000000-0005-0000-0000-000022000000}"/>
    <cellStyle name="Comma 15" xfId="28" xr:uid="{00000000-0005-0000-0000-000023000000}"/>
    <cellStyle name="Comma 15 2" xfId="443" xr:uid="{00000000-0005-0000-0000-000024000000}"/>
    <cellStyle name="Comma 15 2 2" xfId="501" xr:uid="{00000000-0005-0000-0000-000025000000}"/>
    <cellStyle name="Comma 16" xfId="29" xr:uid="{00000000-0005-0000-0000-000026000000}"/>
    <cellStyle name="Comma 16 2" xfId="444" xr:uid="{00000000-0005-0000-0000-000027000000}"/>
    <cellStyle name="Comma 16 2 2" xfId="502" xr:uid="{00000000-0005-0000-0000-000028000000}"/>
    <cellStyle name="Comma 17" xfId="30" xr:uid="{00000000-0005-0000-0000-000029000000}"/>
    <cellStyle name="Comma 17 2" xfId="445" xr:uid="{00000000-0005-0000-0000-00002A000000}"/>
    <cellStyle name="Comma 17 2 2" xfId="503" xr:uid="{00000000-0005-0000-0000-00002B000000}"/>
    <cellStyle name="Comma 18" xfId="31" xr:uid="{00000000-0005-0000-0000-00002C000000}"/>
    <cellStyle name="Comma 18 2" xfId="446" xr:uid="{00000000-0005-0000-0000-00002D000000}"/>
    <cellStyle name="Comma 18 2 2" xfId="504" xr:uid="{00000000-0005-0000-0000-00002E000000}"/>
    <cellStyle name="Comma 19" xfId="32" xr:uid="{00000000-0005-0000-0000-00002F000000}"/>
    <cellStyle name="Comma 19 2" xfId="447" xr:uid="{00000000-0005-0000-0000-000030000000}"/>
    <cellStyle name="Comma 19 2 2" xfId="505" xr:uid="{00000000-0005-0000-0000-000031000000}"/>
    <cellStyle name="Comma 2" xfId="33" xr:uid="{00000000-0005-0000-0000-000032000000}"/>
    <cellStyle name="Comma 2 10" xfId="34" xr:uid="{00000000-0005-0000-0000-000033000000}"/>
    <cellStyle name="Comma 2 11" xfId="35" xr:uid="{00000000-0005-0000-0000-000034000000}"/>
    <cellStyle name="Comma 2 12" xfId="36" xr:uid="{00000000-0005-0000-0000-000035000000}"/>
    <cellStyle name="Comma 2 13" xfId="37" xr:uid="{00000000-0005-0000-0000-000036000000}"/>
    <cellStyle name="Comma 2 14" xfId="38" xr:uid="{00000000-0005-0000-0000-000037000000}"/>
    <cellStyle name="Comma 2 15" xfId="39" xr:uid="{00000000-0005-0000-0000-000038000000}"/>
    <cellStyle name="Comma 2 16" xfId="40" xr:uid="{00000000-0005-0000-0000-000039000000}"/>
    <cellStyle name="Comma 2 17" xfId="41" xr:uid="{00000000-0005-0000-0000-00003A000000}"/>
    <cellStyle name="Comma 2 18" xfId="42" xr:uid="{00000000-0005-0000-0000-00003B000000}"/>
    <cellStyle name="Comma 2 19" xfId="43" xr:uid="{00000000-0005-0000-0000-00003C000000}"/>
    <cellStyle name="Comma 2 2" xfId="44" xr:uid="{00000000-0005-0000-0000-00003D000000}"/>
    <cellStyle name="Comma 2 20" xfId="45" xr:uid="{00000000-0005-0000-0000-00003E000000}"/>
    <cellStyle name="Comma 2 21" xfId="46" xr:uid="{00000000-0005-0000-0000-00003F000000}"/>
    <cellStyle name="Comma 2 22" xfId="47" xr:uid="{00000000-0005-0000-0000-000040000000}"/>
    <cellStyle name="Comma 2 23" xfId="48" xr:uid="{00000000-0005-0000-0000-000041000000}"/>
    <cellStyle name="Comma 2 24" xfId="49" xr:uid="{00000000-0005-0000-0000-000042000000}"/>
    <cellStyle name="Comma 2 25" xfId="50" xr:uid="{00000000-0005-0000-0000-000043000000}"/>
    <cellStyle name="Comma 2 26" xfId="51" xr:uid="{00000000-0005-0000-0000-000044000000}"/>
    <cellStyle name="Comma 2 27" xfId="52" xr:uid="{00000000-0005-0000-0000-000045000000}"/>
    <cellStyle name="Comma 2 28" xfId="53" xr:uid="{00000000-0005-0000-0000-000046000000}"/>
    <cellStyle name="Comma 2 29" xfId="54" xr:uid="{00000000-0005-0000-0000-000047000000}"/>
    <cellStyle name="Comma 2 3" xfId="55" xr:uid="{00000000-0005-0000-0000-000048000000}"/>
    <cellStyle name="Comma 2 30" xfId="56" xr:uid="{00000000-0005-0000-0000-000049000000}"/>
    <cellStyle name="Comma 2 31" xfId="57" xr:uid="{00000000-0005-0000-0000-00004A000000}"/>
    <cellStyle name="Comma 2 32" xfId="58" xr:uid="{00000000-0005-0000-0000-00004B000000}"/>
    <cellStyle name="Comma 2 33" xfId="59" xr:uid="{00000000-0005-0000-0000-00004C000000}"/>
    <cellStyle name="Comma 2 34" xfId="60" xr:uid="{00000000-0005-0000-0000-00004D000000}"/>
    <cellStyle name="Comma 2 35" xfId="61" xr:uid="{00000000-0005-0000-0000-00004E000000}"/>
    <cellStyle name="Comma 2 36" xfId="62" xr:uid="{00000000-0005-0000-0000-00004F000000}"/>
    <cellStyle name="Comma 2 37" xfId="63" xr:uid="{00000000-0005-0000-0000-000050000000}"/>
    <cellStyle name="Comma 2 38" xfId="64" xr:uid="{00000000-0005-0000-0000-000051000000}"/>
    <cellStyle name="Comma 2 39" xfId="65" xr:uid="{00000000-0005-0000-0000-000052000000}"/>
    <cellStyle name="Comma 2 4" xfId="66" xr:uid="{00000000-0005-0000-0000-000053000000}"/>
    <cellStyle name="Comma 2 40" xfId="67" xr:uid="{00000000-0005-0000-0000-000054000000}"/>
    <cellStyle name="Comma 2 41" xfId="68" xr:uid="{00000000-0005-0000-0000-000055000000}"/>
    <cellStyle name="Comma 2 42" xfId="69" xr:uid="{00000000-0005-0000-0000-000056000000}"/>
    <cellStyle name="Comma 2 43" xfId="70" xr:uid="{00000000-0005-0000-0000-000057000000}"/>
    <cellStyle name="Comma 2 44" xfId="71" xr:uid="{00000000-0005-0000-0000-000058000000}"/>
    <cellStyle name="Comma 2 45" xfId="72" xr:uid="{00000000-0005-0000-0000-000059000000}"/>
    <cellStyle name="Comma 2 46" xfId="73" xr:uid="{00000000-0005-0000-0000-00005A000000}"/>
    <cellStyle name="Comma 2 47" xfId="74" xr:uid="{00000000-0005-0000-0000-00005B000000}"/>
    <cellStyle name="Comma 2 48" xfId="75" xr:uid="{00000000-0005-0000-0000-00005C000000}"/>
    <cellStyle name="Comma 2 49" xfId="448" xr:uid="{00000000-0005-0000-0000-00005D000000}"/>
    <cellStyle name="Comma 2 49 2" xfId="506" xr:uid="{00000000-0005-0000-0000-00005E000000}"/>
    <cellStyle name="Comma 2 5" xfId="76" xr:uid="{00000000-0005-0000-0000-00005F000000}"/>
    <cellStyle name="Comma 2 6" xfId="77" xr:uid="{00000000-0005-0000-0000-000060000000}"/>
    <cellStyle name="Comma 2 7" xfId="78" xr:uid="{00000000-0005-0000-0000-000061000000}"/>
    <cellStyle name="Comma 2 8" xfId="79" xr:uid="{00000000-0005-0000-0000-000062000000}"/>
    <cellStyle name="Comma 2 9" xfId="80" xr:uid="{00000000-0005-0000-0000-000063000000}"/>
    <cellStyle name="Comma 20" xfId="81" xr:uid="{00000000-0005-0000-0000-000064000000}"/>
    <cellStyle name="Comma 20 2" xfId="449" xr:uid="{00000000-0005-0000-0000-000065000000}"/>
    <cellStyle name="Comma 20 2 2" xfId="507" xr:uid="{00000000-0005-0000-0000-000066000000}"/>
    <cellStyle name="Comma 21" xfId="82" xr:uid="{00000000-0005-0000-0000-000067000000}"/>
    <cellStyle name="Comma 21 2" xfId="450" xr:uid="{00000000-0005-0000-0000-000068000000}"/>
    <cellStyle name="Comma 21 2 2" xfId="508" xr:uid="{00000000-0005-0000-0000-000069000000}"/>
    <cellStyle name="Comma 22" xfId="83" xr:uid="{00000000-0005-0000-0000-00006A000000}"/>
    <cellStyle name="Comma 22 2" xfId="451" xr:uid="{00000000-0005-0000-0000-00006B000000}"/>
    <cellStyle name="Comma 22 2 2" xfId="509" xr:uid="{00000000-0005-0000-0000-00006C000000}"/>
    <cellStyle name="Comma 23" xfId="84" xr:uid="{00000000-0005-0000-0000-00006D000000}"/>
    <cellStyle name="Comma 23 2" xfId="452" xr:uid="{00000000-0005-0000-0000-00006E000000}"/>
    <cellStyle name="Comma 23 2 2" xfId="510" xr:uid="{00000000-0005-0000-0000-00006F000000}"/>
    <cellStyle name="Comma 24" xfId="85" xr:uid="{00000000-0005-0000-0000-000070000000}"/>
    <cellStyle name="Comma 24 2" xfId="453" xr:uid="{00000000-0005-0000-0000-000071000000}"/>
    <cellStyle name="Comma 24 2 2" xfId="511" xr:uid="{00000000-0005-0000-0000-000072000000}"/>
    <cellStyle name="Comma 25" xfId="86" xr:uid="{00000000-0005-0000-0000-000073000000}"/>
    <cellStyle name="Comma 25 2" xfId="454" xr:uid="{00000000-0005-0000-0000-000074000000}"/>
    <cellStyle name="Comma 25 2 2" xfId="512" xr:uid="{00000000-0005-0000-0000-000075000000}"/>
    <cellStyle name="Comma 26" xfId="87" xr:uid="{00000000-0005-0000-0000-000076000000}"/>
    <cellStyle name="Comma 26 2" xfId="455" xr:uid="{00000000-0005-0000-0000-000077000000}"/>
    <cellStyle name="Comma 26 2 2" xfId="513" xr:uid="{00000000-0005-0000-0000-000078000000}"/>
    <cellStyle name="Comma 27" xfId="88" xr:uid="{00000000-0005-0000-0000-000079000000}"/>
    <cellStyle name="Comma 27 2" xfId="456" xr:uid="{00000000-0005-0000-0000-00007A000000}"/>
    <cellStyle name="Comma 27 2 2" xfId="514" xr:uid="{00000000-0005-0000-0000-00007B000000}"/>
    <cellStyle name="Comma 28" xfId="89" xr:uid="{00000000-0005-0000-0000-00007C000000}"/>
    <cellStyle name="Comma 28 2" xfId="457" xr:uid="{00000000-0005-0000-0000-00007D000000}"/>
    <cellStyle name="Comma 28 2 2" xfId="515" xr:uid="{00000000-0005-0000-0000-00007E000000}"/>
    <cellStyle name="Comma 29" xfId="90" xr:uid="{00000000-0005-0000-0000-00007F000000}"/>
    <cellStyle name="Comma 29 2" xfId="458" xr:uid="{00000000-0005-0000-0000-000080000000}"/>
    <cellStyle name="Comma 29 2 2" xfId="516" xr:uid="{00000000-0005-0000-0000-000081000000}"/>
    <cellStyle name="Comma 3" xfId="91" xr:uid="{00000000-0005-0000-0000-000082000000}"/>
    <cellStyle name="Comma 3 2" xfId="92" xr:uid="{00000000-0005-0000-0000-000083000000}"/>
    <cellStyle name="Comma 3 3" xfId="93" xr:uid="{00000000-0005-0000-0000-000084000000}"/>
    <cellStyle name="Comma 30" xfId="94" xr:uid="{00000000-0005-0000-0000-000085000000}"/>
    <cellStyle name="Comma 30 2" xfId="459" xr:uid="{00000000-0005-0000-0000-000086000000}"/>
    <cellStyle name="Comma 30 2 2" xfId="517" xr:uid="{00000000-0005-0000-0000-000087000000}"/>
    <cellStyle name="Comma 31" xfId="95" xr:uid="{00000000-0005-0000-0000-000088000000}"/>
    <cellStyle name="Comma 31 2" xfId="460" xr:uid="{00000000-0005-0000-0000-000089000000}"/>
    <cellStyle name="Comma 31 2 2" xfId="518" xr:uid="{00000000-0005-0000-0000-00008A000000}"/>
    <cellStyle name="Comma 32" xfId="96" xr:uid="{00000000-0005-0000-0000-00008B000000}"/>
    <cellStyle name="Comma 32 2" xfId="461" xr:uid="{00000000-0005-0000-0000-00008C000000}"/>
    <cellStyle name="Comma 32 2 2" xfId="519" xr:uid="{00000000-0005-0000-0000-00008D000000}"/>
    <cellStyle name="Comma 33" xfId="97" xr:uid="{00000000-0005-0000-0000-00008E000000}"/>
    <cellStyle name="Comma 33 2" xfId="462" xr:uid="{00000000-0005-0000-0000-00008F000000}"/>
    <cellStyle name="Comma 33 2 2" xfId="520" xr:uid="{00000000-0005-0000-0000-000090000000}"/>
    <cellStyle name="Comma 34" xfId="98" xr:uid="{00000000-0005-0000-0000-000091000000}"/>
    <cellStyle name="Comma 34 2" xfId="463" xr:uid="{00000000-0005-0000-0000-000092000000}"/>
    <cellStyle name="Comma 34 2 2" xfId="521" xr:uid="{00000000-0005-0000-0000-000093000000}"/>
    <cellStyle name="Comma 35" xfId="99" xr:uid="{00000000-0005-0000-0000-000094000000}"/>
    <cellStyle name="Comma 35 2" xfId="464" xr:uid="{00000000-0005-0000-0000-000095000000}"/>
    <cellStyle name="Comma 35 2 2" xfId="522" xr:uid="{00000000-0005-0000-0000-000096000000}"/>
    <cellStyle name="Comma 36" xfId="100" xr:uid="{00000000-0005-0000-0000-000097000000}"/>
    <cellStyle name="Comma 36 2" xfId="465" xr:uid="{00000000-0005-0000-0000-000098000000}"/>
    <cellStyle name="Comma 36 2 2" xfId="523" xr:uid="{00000000-0005-0000-0000-000099000000}"/>
    <cellStyle name="Comma 37" xfId="101" xr:uid="{00000000-0005-0000-0000-00009A000000}"/>
    <cellStyle name="Comma 37 2" xfId="466" xr:uid="{00000000-0005-0000-0000-00009B000000}"/>
    <cellStyle name="Comma 37 2 2" xfId="524" xr:uid="{00000000-0005-0000-0000-00009C000000}"/>
    <cellStyle name="Comma 38" xfId="102" xr:uid="{00000000-0005-0000-0000-00009D000000}"/>
    <cellStyle name="Comma 38 2" xfId="467" xr:uid="{00000000-0005-0000-0000-00009E000000}"/>
    <cellStyle name="Comma 38 2 2" xfId="525" xr:uid="{00000000-0005-0000-0000-00009F000000}"/>
    <cellStyle name="Comma 39" xfId="103" xr:uid="{00000000-0005-0000-0000-0000A0000000}"/>
    <cellStyle name="Comma 39 2" xfId="468" xr:uid="{00000000-0005-0000-0000-0000A1000000}"/>
    <cellStyle name="Comma 39 2 2" xfId="526" xr:uid="{00000000-0005-0000-0000-0000A2000000}"/>
    <cellStyle name="Comma 4" xfId="104" xr:uid="{00000000-0005-0000-0000-0000A3000000}"/>
    <cellStyle name="Comma 40" xfId="105" xr:uid="{00000000-0005-0000-0000-0000A4000000}"/>
    <cellStyle name="Comma 40 2" xfId="469" xr:uid="{00000000-0005-0000-0000-0000A5000000}"/>
    <cellStyle name="Comma 40 2 2" xfId="527" xr:uid="{00000000-0005-0000-0000-0000A6000000}"/>
    <cellStyle name="Comma 41" xfId="106" xr:uid="{00000000-0005-0000-0000-0000A7000000}"/>
    <cellStyle name="Comma 41 2" xfId="470" xr:uid="{00000000-0005-0000-0000-0000A8000000}"/>
    <cellStyle name="Comma 41 2 2" xfId="528" xr:uid="{00000000-0005-0000-0000-0000A9000000}"/>
    <cellStyle name="Comma 42" xfId="107" xr:uid="{00000000-0005-0000-0000-0000AA000000}"/>
    <cellStyle name="Comma 42 2" xfId="471" xr:uid="{00000000-0005-0000-0000-0000AB000000}"/>
    <cellStyle name="Comma 42 2 2" xfId="529" xr:uid="{00000000-0005-0000-0000-0000AC000000}"/>
    <cellStyle name="Comma 43" xfId="108" xr:uid="{00000000-0005-0000-0000-0000AD000000}"/>
    <cellStyle name="Comma 43 2" xfId="472" xr:uid="{00000000-0005-0000-0000-0000AE000000}"/>
    <cellStyle name="Comma 43 2 2" xfId="530" xr:uid="{00000000-0005-0000-0000-0000AF000000}"/>
    <cellStyle name="Comma 44" xfId="109" xr:uid="{00000000-0005-0000-0000-0000B0000000}"/>
    <cellStyle name="Comma 44 2" xfId="473" xr:uid="{00000000-0005-0000-0000-0000B1000000}"/>
    <cellStyle name="Comma 44 2 2" xfId="531" xr:uid="{00000000-0005-0000-0000-0000B2000000}"/>
    <cellStyle name="Comma 45" xfId="110" xr:uid="{00000000-0005-0000-0000-0000B3000000}"/>
    <cellStyle name="Comma 45 2" xfId="474" xr:uid="{00000000-0005-0000-0000-0000B4000000}"/>
    <cellStyle name="Comma 45 2 2" xfId="532" xr:uid="{00000000-0005-0000-0000-0000B5000000}"/>
    <cellStyle name="Comma 46" xfId="111" xr:uid="{00000000-0005-0000-0000-0000B6000000}"/>
    <cellStyle name="Comma 46 2" xfId="475" xr:uid="{00000000-0005-0000-0000-0000B7000000}"/>
    <cellStyle name="Comma 46 2 2" xfId="533" xr:uid="{00000000-0005-0000-0000-0000B8000000}"/>
    <cellStyle name="Comma 47" xfId="112" xr:uid="{00000000-0005-0000-0000-0000B9000000}"/>
    <cellStyle name="Comma 47 2" xfId="476" xr:uid="{00000000-0005-0000-0000-0000BA000000}"/>
    <cellStyle name="Comma 47 2 2" xfId="534" xr:uid="{00000000-0005-0000-0000-0000BB000000}"/>
    <cellStyle name="Comma 48" xfId="113" xr:uid="{00000000-0005-0000-0000-0000BC000000}"/>
    <cellStyle name="Comma 48 2" xfId="477" xr:uid="{00000000-0005-0000-0000-0000BD000000}"/>
    <cellStyle name="Comma 48 2 2" xfId="535" xr:uid="{00000000-0005-0000-0000-0000BE000000}"/>
    <cellStyle name="Comma 49" xfId="114" xr:uid="{00000000-0005-0000-0000-0000BF000000}"/>
    <cellStyle name="Comma 49 2" xfId="478" xr:uid="{00000000-0005-0000-0000-0000C0000000}"/>
    <cellStyle name="Comma 49 2 2" xfId="536" xr:uid="{00000000-0005-0000-0000-0000C1000000}"/>
    <cellStyle name="Comma 5" xfId="115" xr:uid="{00000000-0005-0000-0000-0000C2000000}"/>
    <cellStyle name="Comma 5 2" xfId="479" xr:uid="{00000000-0005-0000-0000-0000C3000000}"/>
    <cellStyle name="Comma 5 2 2" xfId="537" xr:uid="{00000000-0005-0000-0000-0000C4000000}"/>
    <cellStyle name="Comma 50" xfId="116" xr:uid="{00000000-0005-0000-0000-0000C5000000}"/>
    <cellStyle name="Comma 50 2" xfId="480" xr:uid="{00000000-0005-0000-0000-0000C6000000}"/>
    <cellStyle name="Comma 50 2 2" xfId="538" xr:uid="{00000000-0005-0000-0000-0000C7000000}"/>
    <cellStyle name="Comma 51" xfId="436" xr:uid="{00000000-0005-0000-0000-0000C8000000}"/>
    <cellStyle name="Comma 51 2" xfId="430" xr:uid="{00000000-0005-0000-0000-0000C9000000}"/>
    <cellStyle name="Comma 51 2 2" xfId="540" xr:uid="{00000000-0005-0000-0000-0000CA000000}"/>
    <cellStyle name="Comma 51 3" xfId="481" xr:uid="{00000000-0005-0000-0000-0000CB000000}"/>
    <cellStyle name="Comma 51 4" xfId="539" xr:uid="{00000000-0005-0000-0000-0000CC000000}"/>
    <cellStyle name="Comma 52" xfId="492" xr:uid="{00000000-0005-0000-0000-0000CD000000}"/>
    <cellStyle name="Comma 53" xfId="559" xr:uid="{00000000-0005-0000-0000-0000CE000000}"/>
    <cellStyle name="Comma 6" xfId="117" xr:uid="{00000000-0005-0000-0000-0000CF000000}"/>
    <cellStyle name="Comma 6 2" xfId="482" xr:uid="{00000000-0005-0000-0000-0000D0000000}"/>
    <cellStyle name="Comma 6 2 2" xfId="541" xr:uid="{00000000-0005-0000-0000-0000D1000000}"/>
    <cellStyle name="Comma 7" xfId="118" xr:uid="{00000000-0005-0000-0000-0000D2000000}"/>
    <cellStyle name="Comma 7 2" xfId="483" xr:uid="{00000000-0005-0000-0000-0000D3000000}"/>
    <cellStyle name="Comma 7 2 2" xfId="542" xr:uid="{00000000-0005-0000-0000-0000D4000000}"/>
    <cellStyle name="Comma 8" xfId="119" xr:uid="{00000000-0005-0000-0000-0000D5000000}"/>
    <cellStyle name="Comma 8 2" xfId="484" xr:uid="{00000000-0005-0000-0000-0000D6000000}"/>
    <cellStyle name="Comma 8 2 2" xfId="543" xr:uid="{00000000-0005-0000-0000-0000D7000000}"/>
    <cellStyle name="Comma 9" xfId="120" xr:uid="{00000000-0005-0000-0000-0000D8000000}"/>
    <cellStyle name="Comma 9 2" xfId="485" xr:uid="{00000000-0005-0000-0000-0000D9000000}"/>
    <cellStyle name="Comma 9 2 2" xfId="544" xr:uid="{00000000-0005-0000-0000-0000DA000000}"/>
    <cellStyle name="Currency 10" xfId="121" xr:uid="{00000000-0005-0000-0000-0000DB000000}"/>
    <cellStyle name="Currency 11" xfId="122" xr:uid="{00000000-0005-0000-0000-0000DC000000}"/>
    <cellStyle name="Currency 12" xfId="123" xr:uid="{00000000-0005-0000-0000-0000DD000000}"/>
    <cellStyle name="Currency 13" xfId="124" xr:uid="{00000000-0005-0000-0000-0000DE000000}"/>
    <cellStyle name="Currency 14" xfId="125" xr:uid="{00000000-0005-0000-0000-0000DF000000}"/>
    <cellStyle name="Currency 15" xfId="126" xr:uid="{00000000-0005-0000-0000-0000E0000000}"/>
    <cellStyle name="Currency 16" xfId="127" xr:uid="{00000000-0005-0000-0000-0000E1000000}"/>
    <cellStyle name="Currency 17" xfId="128" xr:uid="{00000000-0005-0000-0000-0000E2000000}"/>
    <cellStyle name="Currency 18" xfId="129" xr:uid="{00000000-0005-0000-0000-0000E3000000}"/>
    <cellStyle name="Currency 19" xfId="130" xr:uid="{00000000-0005-0000-0000-0000E4000000}"/>
    <cellStyle name="Currency 2" xfId="131" xr:uid="{00000000-0005-0000-0000-0000E5000000}"/>
    <cellStyle name="Currency 20" xfId="132" xr:uid="{00000000-0005-0000-0000-0000E6000000}"/>
    <cellStyle name="Currency 21" xfId="133" xr:uid="{00000000-0005-0000-0000-0000E7000000}"/>
    <cellStyle name="Currency 22" xfId="134" xr:uid="{00000000-0005-0000-0000-0000E8000000}"/>
    <cellStyle name="Currency 23" xfId="135" xr:uid="{00000000-0005-0000-0000-0000E9000000}"/>
    <cellStyle name="Currency 24" xfId="136" xr:uid="{00000000-0005-0000-0000-0000EA000000}"/>
    <cellStyle name="Currency 25" xfId="137" xr:uid="{00000000-0005-0000-0000-0000EB000000}"/>
    <cellStyle name="Currency 26" xfId="138" xr:uid="{00000000-0005-0000-0000-0000EC000000}"/>
    <cellStyle name="Currency 27" xfId="139" xr:uid="{00000000-0005-0000-0000-0000ED000000}"/>
    <cellStyle name="Currency 28" xfId="140" xr:uid="{00000000-0005-0000-0000-0000EE000000}"/>
    <cellStyle name="Currency 29" xfId="141" xr:uid="{00000000-0005-0000-0000-0000EF000000}"/>
    <cellStyle name="Currency 3" xfId="142" xr:uid="{00000000-0005-0000-0000-0000F0000000}"/>
    <cellStyle name="Currency 30" xfId="143" xr:uid="{00000000-0005-0000-0000-0000F1000000}"/>
    <cellStyle name="Currency 31" xfId="144" xr:uid="{00000000-0005-0000-0000-0000F2000000}"/>
    <cellStyle name="Currency 32" xfId="145" xr:uid="{00000000-0005-0000-0000-0000F3000000}"/>
    <cellStyle name="Currency 33" xfId="146" xr:uid="{00000000-0005-0000-0000-0000F4000000}"/>
    <cellStyle name="Currency 34" xfId="147" xr:uid="{00000000-0005-0000-0000-0000F5000000}"/>
    <cellStyle name="Currency 35" xfId="148" xr:uid="{00000000-0005-0000-0000-0000F6000000}"/>
    <cellStyle name="Currency 36" xfId="149" xr:uid="{00000000-0005-0000-0000-0000F7000000}"/>
    <cellStyle name="Currency 37" xfId="150" xr:uid="{00000000-0005-0000-0000-0000F8000000}"/>
    <cellStyle name="Currency 38" xfId="151" xr:uid="{00000000-0005-0000-0000-0000F9000000}"/>
    <cellStyle name="Currency 39" xfId="152" xr:uid="{00000000-0005-0000-0000-0000FA000000}"/>
    <cellStyle name="Currency 4" xfId="153" xr:uid="{00000000-0005-0000-0000-0000FB000000}"/>
    <cellStyle name="Currency 40" xfId="154" xr:uid="{00000000-0005-0000-0000-0000FC000000}"/>
    <cellStyle name="Currency 41" xfId="155" xr:uid="{00000000-0005-0000-0000-0000FD000000}"/>
    <cellStyle name="Currency 42" xfId="156" xr:uid="{00000000-0005-0000-0000-0000FE000000}"/>
    <cellStyle name="Currency 43" xfId="157" xr:uid="{00000000-0005-0000-0000-0000FF000000}"/>
    <cellStyle name="Currency 44" xfId="158" xr:uid="{00000000-0005-0000-0000-000000010000}"/>
    <cellStyle name="Currency 45" xfId="159" xr:uid="{00000000-0005-0000-0000-000001010000}"/>
    <cellStyle name="Currency 46" xfId="160" xr:uid="{00000000-0005-0000-0000-000002010000}"/>
    <cellStyle name="Currency 5" xfId="161" xr:uid="{00000000-0005-0000-0000-000003010000}"/>
    <cellStyle name="Currency 6" xfId="162" xr:uid="{00000000-0005-0000-0000-000004010000}"/>
    <cellStyle name="Currency 7" xfId="163" xr:uid="{00000000-0005-0000-0000-000005010000}"/>
    <cellStyle name="Currency 8" xfId="164" xr:uid="{00000000-0005-0000-0000-000006010000}"/>
    <cellStyle name="Currency 9" xfId="165" xr:uid="{00000000-0005-0000-0000-000007010000}"/>
    <cellStyle name="Normal" xfId="0" builtinId="0"/>
    <cellStyle name="Normal 10" xfId="166" xr:uid="{00000000-0005-0000-0000-000009010000}"/>
    <cellStyle name="Normal 11" xfId="167" xr:uid="{00000000-0005-0000-0000-00000A010000}"/>
    <cellStyle name="Normal 11 2 2" xfId="486" xr:uid="{00000000-0005-0000-0000-00000B010000}"/>
    <cellStyle name="Normal 12" xfId="168" xr:uid="{00000000-0005-0000-0000-00000C010000}"/>
    <cellStyle name="Normal 13" xfId="169" xr:uid="{00000000-0005-0000-0000-00000D010000}"/>
    <cellStyle name="Normal 13 3" xfId="487" xr:uid="{00000000-0005-0000-0000-00000E010000}"/>
    <cellStyle name="Normal 14" xfId="170" xr:uid="{00000000-0005-0000-0000-00000F010000}"/>
    <cellStyle name="Normal 15" xfId="171" xr:uid="{00000000-0005-0000-0000-000010010000}"/>
    <cellStyle name="Normal 16" xfId="172" xr:uid="{00000000-0005-0000-0000-000011010000}"/>
    <cellStyle name="Normal 17" xfId="173" xr:uid="{00000000-0005-0000-0000-000012010000}"/>
    <cellStyle name="Normal 18" xfId="174" xr:uid="{00000000-0005-0000-0000-000013010000}"/>
    <cellStyle name="Normal 19" xfId="175" xr:uid="{00000000-0005-0000-0000-000014010000}"/>
    <cellStyle name="Normal 2" xfId="176" xr:uid="{00000000-0005-0000-0000-000015010000}"/>
    <cellStyle name="Normal 2 10" xfId="177" xr:uid="{00000000-0005-0000-0000-000016010000}"/>
    <cellStyle name="Normal 2 11" xfId="178" xr:uid="{00000000-0005-0000-0000-000017010000}"/>
    <cellStyle name="Normal 2 12" xfId="179" xr:uid="{00000000-0005-0000-0000-000018010000}"/>
    <cellStyle name="Normal 2 13" xfId="180" xr:uid="{00000000-0005-0000-0000-000019010000}"/>
    <cellStyle name="Normal 2 14" xfId="181" xr:uid="{00000000-0005-0000-0000-00001A010000}"/>
    <cellStyle name="Normal 2 15" xfId="182" xr:uid="{00000000-0005-0000-0000-00001B010000}"/>
    <cellStyle name="Normal 2 16" xfId="183" xr:uid="{00000000-0005-0000-0000-00001C010000}"/>
    <cellStyle name="Normal 2 17" xfId="184" xr:uid="{00000000-0005-0000-0000-00001D010000}"/>
    <cellStyle name="Normal 2 18" xfId="185" xr:uid="{00000000-0005-0000-0000-00001E010000}"/>
    <cellStyle name="Normal 2 19" xfId="186" xr:uid="{00000000-0005-0000-0000-00001F010000}"/>
    <cellStyle name="Normal 2 2" xfId="187" xr:uid="{00000000-0005-0000-0000-000020010000}"/>
    <cellStyle name="Normal 2 2 10" xfId="188" xr:uid="{00000000-0005-0000-0000-000021010000}"/>
    <cellStyle name="Normal 2 2 11" xfId="189" xr:uid="{00000000-0005-0000-0000-000022010000}"/>
    <cellStyle name="Normal 2 2 12" xfId="190" xr:uid="{00000000-0005-0000-0000-000023010000}"/>
    <cellStyle name="Normal 2 2 13" xfId="191" xr:uid="{00000000-0005-0000-0000-000024010000}"/>
    <cellStyle name="Normal 2 2 14" xfId="192" xr:uid="{00000000-0005-0000-0000-000025010000}"/>
    <cellStyle name="Normal 2 2 15" xfId="193" xr:uid="{00000000-0005-0000-0000-000026010000}"/>
    <cellStyle name="Normal 2 2 16" xfId="194" xr:uid="{00000000-0005-0000-0000-000027010000}"/>
    <cellStyle name="Normal 2 2 17" xfId="195" xr:uid="{00000000-0005-0000-0000-000028010000}"/>
    <cellStyle name="Normal 2 2 18" xfId="196" xr:uid="{00000000-0005-0000-0000-000029010000}"/>
    <cellStyle name="Normal 2 2 19" xfId="197" xr:uid="{00000000-0005-0000-0000-00002A010000}"/>
    <cellStyle name="Normal 2 2 2" xfId="198" xr:uid="{00000000-0005-0000-0000-00002B010000}"/>
    <cellStyle name="Normal 2 2 20" xfId="199" xr:uid="{00000000-0005-0000-0000-00002C010000}"/>
    <cellStyle name="Normal 2 2 21" xfId="200" xr:uid="{00000000-0005-0000-0000-00002D010000}"/>
    <cellStyle name="Normal 2 2 22" xfId="201" xr:uid="{00000000-0005-0000-0000-00002E010000}"/>
    <cellStyle name="Normal 2 2 23" xfId="202" xr:uid="{00000000-0005-0000-0000-00002F010000}"/>
    <cellStyle name="Normal 2 2 24" xfId="203" xr:uid="{00000000-0005-0000-0000-000030010000}"/>
    <cellStyle name="Normal 2 2 25" xfId="204" xr:uid="{00000000-0005-0000-0000-000031010000}"/>
    <cellStyle name="Normal 2 2 26" xfId="205" xr:uid="{00000000-0005-0000-0000-000032010000}"/>
    <cellStyle name="Normal 2 2 27" xfId="206" xr:uid="{00000000-0005-0000-0000-000033010000}"/>
    <cellStyle name="Normal 2 2 28" xfId="207" xr:uid="{00000000-0005-0000-0000-000034010000}"/>
    <cellStyle name="Normal 2 2 29" xfId="208" xr:uid="{00000000-0005-0000-0000-000035010000}"/>
    <cellStyle name="Normal 2 2 3" xfId="209" xr:uid="{00000000-0005-0000-0000-000036010000}"/>
    <cellStyle name="Normal 2 2 30" xfId="210" xr:uid="{00000000-0005-0000-0000-000037010000}"/>
    <cellStyle name="Normal 2 2 31" xfId="211" xr:uid="{00000000-0005-0000-0000-000038010000}"/>
    <cellStyle name="Normal 2 2 32" xfId="212" xr:uid="{00000000-0005-0000-0000-000039010000}"/>
    <cellStyle name="Normal 2 2 33" xfId="213" xr:uid="{00000000-0005-0000-0000-00003A010000}"/>
    <cellStyle name="Normal 2 2 34" xfId="214" xr:uid="{00000000-0005-0000-0000-00003B010000}"/>
    <cellStyle name="Normal 2 2 35" xfId="215" xr:uid="{00000000-0005-0000-0000-00003C010000}"/>
    <cellStyle name="Normal 2 2 36" xfId="216" xr:uid="{00000000-0005-0000-0000-00003D010000}"/>
    <cellStyle name="Normal 2 2 37" xfId="217" xr:uid="{00000000-0005-0000-0000-00003E010000}"/>
    <cellStyle name="Normal 2 2 38" xfId="218" xr:uid="{00000000-0005-0000-0000-00003F010000}"/>
    <cellStyle name="Normal 2 2 39" xfId="219" xr:uid="{00000000-0005-0000-0000-000040010000}"/>
    <cellStyle name="Normal 2 2 4" xfId="220" xr:uid="{00000000-0005-0000-0000-000041010000}"/>
    <cellStyle name="Normal 2 2 40" xfId="221" xr:uid="{00000000-0005-0000-0000-000042010000}"/>
    <cellStyle name="Normal 2 2 41" xfId="222" xr:uid="{00000000-0005-0000-0000-000043010000}"/>
    <cellStyle name="Normal 2 2 42" xfId="223" xr:uid="{00000000-0005-0000-0000-000044010000}"/>
    <cellStyle name="Normal 2 2 43" xfId="224" xr:uid="{00000000-0005-0000-0000-000045010000}"/>
    <cellStyle name="Normal 2 2 44" xfId="225" xr:uid="{00000000-0005-0000-0000-000046010000}"/>
    <cellStyle name="Normal 2 2 45" xfId="226" xr:uid="{00000000-0005-0000-0000-000047010000}"/>
    <cellStyle name="Normal 2 2 46" xfId="227" xr:uid="{00000000-0005-0000-0000-000048010000}"/>
    <cellStyle name="Normal 2 2 47" xfId="228" xr:uid="{00000000-0005-0000-0000-000049010000}"/>
    <cellStyle name="Normal 2 2 5" xfId="229" xr:uid="{00000000-0005-0000-0000-00004A010000}"/>
    <cellStyle name="Normal 2 2 6" xfId="230" xr:uid="{00000000-0005-0000-0000-00004B010000}"/>
    <cellStyle name="Normal 2 2 7" xfId="231" xr:uid="{00000000-0005-0000-0000-00004C010000}"/>
    <cellStyle name="Normal 2 2 8" xfId="232" xr:uid="{00000000-0005-0000-0000-00004D010000}"/>
    <cellStyle name="Normal 2 2 9" xfId="233" xr:uid="{00000000-0005-0000-0000-00004E010000}"/>
    <cellStyle name="Normal 2 20" xfId="234" xr:uid="{00000000-0005-0000-0000-00004F010000}"/>
    <cellStyle name="Normal 2 21" xfId="235" xr:uid="{00000000-0005-0000-0000-000050010000}"/>
    <cellStyle name="Normal 2 22" xfId="236" xr:uid="{00000000-0005-0000-0000-000051010000}"/>
    <cellStyle name="Normal 2 23" xfId="237" xr:uid="{00000000-0005-0000-0000-000052010000}"/>
    <cellStyle name="Normal 2 24" xfId="238" xr:uid="{00000000-0005-0000-0000-000053010000}"/>
    <cellStyle name="Normal 2 25" xfId="239" xr:uid="{00000000-0005-0000-0000-000054010000}"/>
    <cellStyle name="Normal 2 26" xfId="240" xr:uid="{00000000-0005-0000-0000-000055010000}"/>
    <cellStyle name="Normal 2 27" xfId="241" xr:uid="{00000000-0005-0000-0000-000056010000}"/>
    <cellStyle name="Normal 2 28" xfId="242" xr:uid="{00000000-0005-0000-0000-000057010000}"/>
    <cellStyle name="Normal 2 29" xfId="243" xr:uid="{00000000-0005-0000-0000-000058010000}"/>
    <cellStyle name="Normal 2 3" xfId="244" xr:uid="{00000000-0005-0000-0000-000059010000}"/>
    <cellStyle name="Normal 2 3 2" xfId="245" xr:uid="{00000000-0005-0000-0000-00005A010000}"/>
    <cellStyle name="Normal 2 3 3" xfId="246" xr:uid="{00000000-0005-0000-0000-00005B010000}"/>
    <cellStyle name="Normal 2 30" xfId="247" xr:uid="{00000000-0005-0000-0000-00005C010000}"/>
    <cellStyle name="Normal 2 31" xfId="248" xr:uid="{00000000-0005-0000-0000-00005D010000}"/>
    <cellStyle name="Normal 2 32" xfId="249" xr:uid="{00000000-0005-0000-0000-00005E010000}"/>
    <cellStyle name="Normal 2 33" xfId="250" xr:uid="{00000000-0005-0000-0000-00005F010000}"/>
    <cellStyle name="Normal 2 34" xfId="251" xr:uid="{00000000-0005-0000-0000-000060010000}"/>
    <cellStyle name="Normal 2 35" xfId="252" xr:uid="{00000000-0005-0000-0000-000061010000}"/>
    <cellStyle name="Normal 2 36" xfId="253" xr:uid="{00000000-0005-0000-0000-000062010000}"/>
    <cellStyle name="Normal 2 37" xfId="254" xr:uid="{00000000-0005-0000-0000-000063010000}"/>
    <cellStyle name="Normal 2 38" xfId="255" xr:uid="{00000000-0005-0000-0000-000064010000}"/>
    <cellStyle name="Normal 2 39" xfId="256" xr:uid="{00000000-0005-0000-0000-000065010000}"/>
    <cellStyle name="Normal 2 4" xfId="257" xr:uid="{00000000-0005-0000-0000-000066010000}"/>
    <cellStyle name="Normal 2 4 2" xfId="258" xr:uid="{00000000-0005-0000-0000-000067010000}"/>
    <cellStyle name="Normal 2 4 3" xfId="259" xr:uid="{00000000-0005-0000-0000-000068010000}"/>
    <cellStyle name="Normal 2 40" xfId="260" xr:uid="{00000000-0005-0000-0000-000069010000}"/>
    <cellStyle name="Normal 2 41" xfId="261" xr:uid="{00000000-0005-0000-0000-00006A010000}"/>
    <cellStyle name="Normal 2 42" xfId="262" xr:uid="{00000000-0005-0000-0000-00006B010000}"/>
    <cellStyle name="Normal 2 43" xfId="263" xr:uid="{00000000-0005-0000-0000-00006C010000}"/>
    <cellStyle name="Normal 2 44" xfId="264" xr:uid="{00000000-0005-0000-0000-00006D010000}"/>
    <cellStyle name="Normal 2 45" xfId="265" xr:uid="{00000000-0005-0000-0000-00006E010000}"/>
    <cellStyle name="Normal 2 46" xfId="266" xr:uid="{00000000-0005-0000-0000-00006F010000}"/>
    <cellStyle name="Normal 2 47" xfId="267" xr:uid="{00000000-0005-0000-0000-000070010000}"/>
    <cellStyle name="Normal 2 48" xfId="268" xr:uid="{00000000-0005-0000-0000-000071010000}"/>
    <cellStyle name="Normal 2 49" xfId="269" xr:uid="{00000000-0005-0000-0000-000072010000}"/>
    <cellStyle name="Normal 2 5" xfId="270" xr:uid="{00000000-0005-0000-0000-000073010000}"/>
    <cellStyle name="Normal 2 5 2" xfId="271" xr:uid="{00000000-0005-0000-0000-000074010000}"/>
    <cellStyle name="Normal 2 5 3" xfId="272" xr:uid="{00000000-0005-0000-0000-000075010000}"/>
    <cellStyle name="Normal 2 50" xfId="273" xr:uid="{00000000-0005-0000-0000-000076010000}"/>
    <cellStyle name="Normal 2 51" xfId="274" xr:uid="{00000000-0005-0000-0000-000077010000}"/>
    <cellStyle name="Normal 2 52" xfId="275" xr:uid="{00000000-0005-0000-0000-000078010000}"/>
    <cellStyle name="Normal 2 53" xfId="276" xr:uid="{00000000-0005-0000-0000-000079010000}"/>
    <cellStyle name="Normal 2 54" xfId="277" xr:uid="{00000000-0005-0000-0000-00007A010000}"/>
    <cellStyle name="Normal 2 55" xfId="278" xr:uid="{00000000-0005-0000-0000-00007B010000}"/>
    <cellStyle name="Normal 2 56" xfId="279" xr:uid="{00000000-0005-0000-0000-00007C010000}"/>
    <cellStyle name="Normal 2 57" xfId="548" xr:uid="{00000000-0005-0000-0000-00007D010000}"/>
    <cellStyle name="Normal 2 57 2" xfId="550" xr:uid="{00000000-0005-0000-0000-00007E010000}"/>
    <cellStyle name="Normal 2 6" xfId="280" xr:uid="{00000000-0005-0000-0000-00007F010000}"/>
    <cellStyle name="Normal 2 6 2" xfId="281" xr:uid="{00000000-0005-0000-0000-000080010000}"/>
    <cellStyle name="Normal 2 6 3" xfId="282" xr:uid="{00000000-0005-0000-0000-000081010000}"/>
    <cellStyle name="Normal 2 7" xfId="283" xr:uid="{00000000-0005-0000-0000-000082010000}"/>
    <cellStyle name="Normal 2 7 2" xfId="284" xr:uid="{00000000-0005-0000-0000-000083010000}"/>
    <cellStyle name="Normal 2 7 3" xfId="285" xr:uid="{00000000-0005-0000-0000-000084010000}"/>
    <cellStyle name="Normal 2 8" xfId="286" xr:uid="{00000000-0005-0000-0000-000085010000}"/>
    <cellStyle name="Normal 2 8 2" xfId="287" xr:uid="{00000000-0005-0000-0000-000086010000}"/>
    <cellStyle name="Normal 2 8 3" xfId="288" xr:uid="{00000000-0005-0000-0000-000087010000}"/>
    <cellStyle name="Normal 2 9" xfId="289" xr:uid="{00000000-0005-0000-0000-000088010000}"/>
    <cellStyle name="Normal 2 9 2" xfId="290" xr:uid="{00000000-0005-0000-0000-000089010000}"/>
    <cellStyle name="Normal 2 9 3" xfId="291" xr:uid="{00000000-0005-0000-0000-00008A010000}"/>
    <cellStyle name="Normal 20" xfId="292" xr:uid="{00000000-0005-0000-0000-00008B010000}"/>
    <cellStyle name="Normal 21" xfId="293" xr:uid="{00000000-0005-0000-0000-00008C010000}"/>
    <cellStyle name="Normal 22" xfId="294" xr:uid="{00000000-0005-0000-0000-00008D010000}"/>
    <cellStyle name="Normal 23" xfId="295" xr:uid="{00000000-0005-0000-0000-00008E010000}"/>
    <cellStyle name="Normal 24" xfId="296" xr:uid="{00000000-0005-0000-0000-00008F010000}"/>
    <cellStyle name="Normal 25" xfId="297" xr:uid="{00000000-0005-0000-0000-000090010000}"/>
    <cellStyle name="Normal 26" xfId="298" xr:uid="{00000000-0005-0000-0000-000091010000}"/>
    <cellStyle name="Normal 27" xfId="299" xr:uid="{00000000-0005-0000-0000-000092010000}"/>
    <cellStyle name="Normal 28" xfId="300" xr:uid="{00000000-0005-0000-0000-000093010000}"/>
    <cellStyle name="Normal 29" xfId="301" xr:uid="{00000000-0005-0000-0000-000094010000}"/>
    <cellStyle name="Normal 3" xfId="302" xr:uid="{00000000-0005-0000-0000-000095010000}"/>
    <cellStyle name="Normal 3 10" xfId="303" xr:uid="{00000000-0005-0000-0000-000096010000}"/>
    <cellStyle name="Normal 3 10 2" xfId="304" xr:uid="{00000000-0005-0000-0000-000097010000}"/>
    <cellStyle name="Normal 3 10 3" xfId="305" xr:uid="{00000000-0005-0000-0000-000098010000}"/>
    <cellStyle name="Normal 3 11" xfId="306" xr:uid="{00000000-0005-0000-0000-000099010000}"/>
    <cellStyle name="Normal 3 11 2" xfId="307" xr:uid="{00000000-0005-0000-0000-00009A010000}"/>
    <cellStyle name="Normal 3 11 3" xfId="308" xr:uid="{00000000-0005-0000-0000-00009B010000}"/>
    <cellStyle name="Normal 3 12" xfId="309" xr:uid="{00000000-0005-0000-0000-00009C010000}"/>
    <cellStyle name="Normal 3 12 2" xfId="310" xr:uid="{00000000-0005-0000-0000-00009D010000}"/>
    <cellStyle name="Normal 3 12 3" xfId="311" xr:uid="{00000000-0005-0000-0000-00009E010000}"/>
    <cellStyle name="Normal 3 13" xfId="312" xr:uid="{00000000-0005-0000-0000-00009F010000}"/>
    <cellStyle name="Normal 3 13 2" xfId="313" xr:uid="{00000000-0005-0000-0000-0000A0010000}"/>
    <cellStyle name="Normal 3 13 3" xfId="314" xr:uid="{00000000-0005-0000-0000-0000A1010000}"/>
    <cellStyle name="Normal 3 14" xfId="315" xr:uid="{00000000-0005-0000-0000-0000A2010000}"/>
    <cellStyle name="Normal 3 14 2" xfId="316" xr:uid="{00000000-0005-0000-0000-0000A3010000}"/>
    <cellStyle name="Normal 3 14 3" xfId="317" xr:uid="{00000000-0005-0000-0000-0000A4010000}"/>
    <cellStyle name="Normal 3 15" xfId="318" xr:uid="{00000000-0005-0000-0000-0000A5010000}"/>
    <cellStyle name="Normal 3 15 2" xfId="319" xr:uid="{00000000-0005-0000-0000-0000A6010000}"/>
    <cellStyle name="Normal 3 15 3" xfId="320" xr:uid="{00000000-0005-0000-0000-0000A7010000}"/>
    <cellStyle name="Normal 3 16" xfId="321" xr:uid="{00000000-0005-0000-0000-0000A8010000}"/>
    <cellStyle name="Normal 3 2" xfId="322" xr:uid="{00000000-0005-0000-0000-0000A9010000}"/>
    <cellStyle name="Normal 3 2 2" xfId="560" xr:uid="{00000000-0005-0000-0000-0000AA010000}"/>
    <cellStyle name="Normal 3 3" xfId="323" xr:uid="{00000000-0005-0000-0000-0000AB010000}"/>
    <cellStyle name="Normal 3 4" xfId="324" xr:uid="{00000000-0005-0000-0000-0000AC010000}"/>
    <cellStyle name="Normal 3 5" xfId="325" xr:uid="{00000000-0005-0000-0000-0000AD010000}"/>
    <cellStyle name="Normal 3 6" xfId="326" xr:uid="{00000000-0005-0000-0000-0000AE010000}"/>
    <cellStyle name="Normal 3 7" xfId="327" xr:uid="{00000000-0005-0000-0000-0000AF010000}"/>
    <cellStyle name="Normal 3 8" xfId="328" xr:uid="{00000000-0005-0000-0000-0000B0010000}"/>
    <cellStyle name="Normal 3 8 2" xfId="329" xr:uid="{00000000-0005-0000-0000-0000B1010000}"/>
    <cellStyle name="Normal 3 8 3" xfId="330" xr:uid="{00000000-0005-0000-0000-0000B2010000}"/>
    <cellStyle name="Normal 3 9" xfId="331" xr:uid="{00000000-0005-0000-0000-0000B3010000}"/>
    <cellStyle name="Normal 3 9 2" xfId="332" xr:uid="{00000000-0005-0000-0000-0000B4010000}"/>
    <cellStyle name="Normal 3 9 3" xfId="333" xr:uid="{00000000-0005-0000-0000-0000B5010000}"/>
    <cellStyle name="Normal 30" xfId="334" xr:uid="{00000000-0005-0000-0000-0000B6010000}"/>
    <cellStyle name="Normal 31" xfId="335" xr:uid="{00000000-0005-0000-0000-0000B7010000}"/>
    <cellStyle name="Normal 32" xfId="336" xr:uid="{00000000-0005-0000-0000-0000B8010000}"/>
    <cellStyle name="Normal 32 3 2" xfId="489" xr:uid="{00000000-0005-0000-0000-0000B9010000}"/>
    <cellStyle name="Normal 32 3 2 2" xfId="558" xr:uid="{00000000-0005-0000-0000-0000BA010000}"/>
    <cellStyle name="Normal 33" xfId="337" xr:uid="{00000000-0005-0000-0000-0000BB010000}"/>
    <cellStyle name="Normal 34" xfId="338" xr:uid="{00000000-0005-0000-0000-0000BC010000}"/>
    <cellStyle name="Normal 35" xfId="339" xr:uid="{00000000-0005-0000-0000-0000BD010000}"/>
    <cellStyle name="Normal 36" xfId="340" xr:uid="{00000000-0005-0000-0000-0000BE010000}"/>
    <cellStyle name="Normal 37" xfId="341" xr:uid="{00000000-0005-0000-0000-0000BF010000}"/>
    <cellStyle name="Normal 38" xfId="342" xr:uid="{00000000-0005-0000-0000-0000C0010000}"/>
    <cellStyle name="Normal 38 2" xfId="488" xr:uid="{00000000-0005-0000-0000-0000C1010000}"/>
    <cellStyle name="Normal 39" xfId="343" xr:uid="{00000000-0005-0000-0000-0000C2010000}"/>
    <cellStyle name="Normal 4" xfId="344" xr:uid="{00000000-0005-0000-0000-0000C3010000}"/>
    <cellStyle name="Normal 4 10" xfId="345" xr:uid="{00000000-0005-0000-0000-0000C4010000}"/>
    <cellStyle name="Normal 4 11" xfId="346" xr:uid="{00000000-0005-0000-0000-0000C5010000}"/>
    <cellStyle name="Normal 4 2" xfId="347" xr:uid="{00000000-0005-0000-0000-0000C6010000}"/>
    <cellStyle name="Normal 4 2 2" xfId="348" xr:uid="{00000000-0005-0000-0000-0000C7010000}"/>
    <cellStyle name="Normal 4 2 3" xfId="349" xr:uid="{00000000-0005-0000-0000-0000C8010000}"/>
    <cellStyle name="Normal 4 3" xfId="350" xr:uid="{00000000-0005-0000-0000-0000C9010000}"/>
    <cellStyle name="Normal 4 3 2" xfId="351" xr:uid="{00000000-0005-0000-0000-0000CA010000}"/>
    <cellStyle name="Normal 4 3 3" xfId="352" xr:uid="{00000000-0005-0000-0000-0000CB010000}"/>
    <cellStyle name="Normal 4 4" xfId="353" xr:uid="{00000000-0005-0000-0000-0000CC010000}"/>
    <cellStyle name="Normal 4 4 2" xfId="354" xr:uid="{00000000-0005-0000-0000-0000CD010000}"/>
    <cellStyle name="Normal 4 4 3" xfId="355" xr:uid="{00000000-0005-0000-0000-0000CE010000}"/>
    <cellStyle name="Normal 4 5" xfId="356" xr:uid="{00000000-0005-0000-0000-0000CF010000}"/>
    <cellStyle name="Normal 4 5 2" xfId="357" xr:uid="{00000000-0005-0000-0000-0000D0010000}"/>
    <cellStyle name="Normal 4 5 3" xfId="358" xr:uid="{00000000-0005-0000-0000-0000D1010000}"/>
    <cellStyle name="Normal 4 6" xfId="359" xr:uid="{00000000-0005-0000-0000-0000D2010000}"/>
    <cellStyle name="Normal 4 6 2" xfId="360" xr:uid="{00000000-0005-0000-0000-0000D3010000}"/>
    <cellStyle name="Normal 4 6 3" xfId="361" xr:uid="{00000000-0005-0000-0000-0000D4010000}"/>
    <cellStyle name="Normal 4 7" xfId="362" xr:uid="{00000000-0005-0000-0000-0000D5010000}"/>
    <cellStyle name="Normal 4 7 2" xfId="363" xr:uid="{00000000-0005-0000-0000-0000D6010000}"/>
    <cellStyle name="Normal 4 7 3" xfId="364" xr:uid="{00000000-0005-0000-0000-0000D7010000}"/>
    <cellStyle name="Normal 4 8" xfId="365" xr:uid="{00000000-0005-0000-0000-0000D8010000}"/>
    <cellStyle name="Normal 4 8 2" xfId="366" xr:uid="{00000000-0005-0000-0000-0000D9010000}"/>
    <cellStyle name="Normal 4 8 3" xfId="367" xr:uid="{00000000-0005-0000-0000-0000DA010000}"/>
    <cellStyle name="Normal 4 9" xfId="368" xr:uid="{00000000-0005-0000-0000-0000DB010000}"/>
    <cellStyle name="Normal 4 9 2" xfId="369" xr:uid="{00000000-0005-0000-0000-0000DC010000}"/>
    <cellStyle name="Normal 4 9 3" xfId="370" xr:uid="{00000000-0005-0000-0000-0000DD010000}"/>
    <cellStyle name="Normal 40" xfId="371" xr:uid="{00000000-0005-0000-0000-0000DE010000}"/>
    <cellStyle name="Normal 41" xfId="372" xr:uid="{00000000-0005-0000-0000-0000DF010000}"/>
    <cellStyle name="Normal 42" xfId="373" xr:uid="{00000000-0005-0000-0000-0000E0010000}"/>
    <cellStyle name="Normal 43" xfId="374" xr:uid="{00000000-0005-0000-0000-0000E1010000}"/>
    <cellStyle name="Normal 44" xfId="375" xr:uid="{00000000-0005-0000-0000-0000E2010000}"/>
    <cellStyle name="Normal 45" xfId="376" xr:uid="{00000000-0005-0000-0000-0000E3010000}"/>
    <cellStyle name="Normal 46" xfId="377" xr:uid="{00000000-0005-0000-0000-0000E4010000}"/>
    <cellStyle name="Normal 47" xfId="378" xr:uid="{00000000-0005-0000-0000-0000E5010000}"/>
    <cellStyle name="Normal 48" xfId="379" xr:uid="{00000000-0005-0000-0000-0000E6010000}"/>
    <cellStyle name="Normal 49" xfId="380" xr:uid="{00000000-0005-0000-0000-0000E7010000}"/>
    <cellStyle name="Normal 5" xfId="381" xr:uid="{00000000-0005-0000-0000-0000E8010000}"/>
    <cellStyle name="Normal 50" xfId="425" xr:uid="{00000000-0005-0000-0000-0000E9010000}"/>
    <cellStyle name="Normal 50 2" xfId="551" xr:uid="{00000000-0005-0000-0000-0000EA010000}"/>
    <cellStyle name="Normal 50 3" xfId="429" xr:uid="{00000000-0005-0000-0000-0000EB010000}"/>
    <cellStyle name="Normal 51" xfId="422" xr:uid="{00000000-0005-0000-0000-0000EC010000}"/>
    <cellStyle name="Normal 52" xfId="432" xr:uid="{00000000-0005-0000-0000-0000ED010000}"/>
    <cellStyle name="Normal 53" xfId="434" xr:uid="{00000000-0005-0000-0000-0000EE010000}"/>
    <cellStyle name="Normal 53 2" xfId="555" xr:uid="{00000000-0005-0000-0000-0000EF010000}"/>
    <cellStyle name="Normal 54" xfId="493" xr:uid="{00000000-0005-0000-0000-0000F0010000}"/>
    <cellStyle name="Normal 55" xfId="494" xr:uid="{00000000-0005-0000-0000-0000F1010000}"/>
    <cellStyle name="Normal 55 2" xfId="553" xr:uid="{00000000-0005-0000-0000-0000F2010000}"/>
    <cellStyle name="Normal 56" xfId="547" xr:uid="{00000000-0005-0000-0000-0000F3010000}"/>
    <cellStyle name="Normal 57" xfId="561" xr:uid="{00000000-0005-0000-0000-0000F4010000}"/>
    <cellStyle name="Normal 6" xfId="382" xr:uid="{00000000-0005-0000-0000-0000F5010000}"/>
    <cellStyle name="Normal 7" xfId="383" xr:uid="{00000000-0005-0000-0000-0000F6010000}"/>
    <cellStyle name="Normal 8" xfId="384" xr:uid="{00000000-0005-0000-0000-0000F7010000}"/>
    <cellStyle name="Normal 9" xfId="385" xr:uid="{00000000-0005-0000-0000-0000F8010000}"/>
    <cellStyle name="Normal_1 axali Fasebi" xfId="563" xr:uid="{00000000-0005-0000-0000-0000F9010000}"/>
    <cellStyle name="Normal_dasakorektirebeli xarjTaRricxva auziT 2" xfId="491" xr:uid="{00000000-0005-0000-0000-0000FA010000}"/>
    <cellStyle name="Normal_el.momaragebabenzo" xfId="421" xr:uid="{00000000-0005-0000-0000-0000FB010000}"/>
    <cellStyle name="Normal_Fire Alarm skola1" xfId="564" xr:uid="{00000000-0005-0000-0000-0000FC010000}"/>
    <cellStyle name="Normal_gare wyalsadfenigagarini" xfId="1" xr:uid="{00000000-0005-0000-0000-0000FD010000}"/>
    <cellStyle name="Normal_gare wyalsadfenigagarini 2 2" xfId="562" xr:uid="{00000000-0005-0000-0000-0000FE010000}"/>
    <cellStyle name="Normal_krebsiti esp" xfId="552" xr:uid="{00000000-0005-0000-0000-0000FF010000}"/>
    <cellStyle name="Normal_Sheet1" xfId="565" xr:uid="{00000000-0005-0000-0000-000000020000}"/>
    <cellStyle name="Normal_sida kanalizaciadigomi" xfId="427" xr:uid="{00000000-0005-0000-0000-000001020000}"/>
    <cellStyle name="Normal_sida wyalsadeni" xfId="2" xr:uid="{00000000-0005-0000-0000-000002020000}"/>
    <cellStyle name="Normal_sida wyalsadeni 2" xfId="433" xr:uid="{00000000-0005-0000-0000-000003020000}"/>
    <cellStyle name="Normal_sida wyalsadeni 3" xfId="426" xr:uid="{00000000-0005-0000-0000-000004020000}"/>
    <cellStyle name="Normal_sida wyalsadeni 3 2" xfId="557" xr:uid="{00000000-0005-0000-0000-000005020000}"/>
    <cellStyle name="Normal_sida wyalsadeni_xarGaRricxva  remonti maisuraZis q.transp. sammarTvelos" xfId="428" xr:uid="{00000000-0005-0000-0000-000006020000}"/>
    <cellStyle name="Normal_sida wyalsadenidigomi" xfId="4" xr:uid="{00000000-0005-0000-0000-000007020000}"/>
    <cellStyle name="Normal_stadion-1" xfId="437" xr:uid="{00000000-0005-0000-0000-000008020000}"/>
    <cellStyle name="Normal_xarGaRricxva  remonti maisuraZis q.transp. sammarTvelos" xfId="435" xr:uid="{00000000-0005-0000-0000-000009020000}"/>
    <cellStyle name="Normal_xarj. 2 2" xfId="423" xr:uid="{00000000-0005-0000-0000-00000A020000}"/>
    <cellStyle name="Normal_Xl0000048 2" xfId="490" xr:uid="{00000000-0005-0000-0000-00000B020000}"/>
    <cellStyle name="Normal_Xl0000048 2 2" xfId="424" xr:uid="{00000000-0005-0000-0000-00000C020000}"/>
    <cellStyle name="Normal_x-va saofise SEnobis kairos q-ze" xfId="554" xr:uid="{00000000-0005-0000-0000-00000D020000}"/>
    <cellStyle name="normálne 2" xfId="386" xr:uid="{00000000-0005-0000-0000-00000E020000}"/>
    <cellStyle name="Percent 2 2" xfId="387" xr:uid="{00000000-0005-0000-0000-00000F020000}"/>
    <cellStyle name="Percent 2 3" xfId="388" xr:uid="{00000000-0005-0000-0000-000010020000}"/>
    <cellStyle name="Percent 2 4" xfId="389" xr:uid="{00000000-0005-0000-0000-000011020000}"/>
    <cellStyle name="Percent 3" xfId="390" xr:uid="{00000000-0005-0000-0000-000012020000}"/>
    <cellStyle name="Percent 3 2" xfId="391" xr:uid="{00000000-0005-0000-0000-000013020000}"/>
    <cellStyle name="Percent 3 3" xfId="392" xr:uid="{00000000-0005-0000-0000-000014020000}"/>
    <cellStyle name="Percent 4" xfId="393" xr:uid="{00000000-0005-0000-0000-000015020000}"/>
    <cellStyle name="SAPBEXstdItem" xfId="394" xr:uid="{00000000-0005-0000-0000-000016020000}"/>
    <cellStyle name="Standard_35kA Anl. &amp; Gen.Schutz  ANL335B" xfId="395" xr:uid="{00000000-0005-0000-0000-000017020000}"/>
    <cellStyle name="Style 1" xfId="3" xr:uid="{00000000-0005-0000-0000-000018020000}"/>
    <cellStyle name="Акцент1" xfId="396" xr:uid="{00000000-0005-0000-0000-000019020000}"/>
    <cellStyle name="Акцент2" xfId="397" xr:uid="{00000000-0005-0000-0000-00001A020000}"/>
    <cellStyle name="Акцент3" xfId="398" xr:uid="{00000000-0005-0000-0000-00001B020000}"/>
    <cellStyle name="Акцент4" xfId="399" xr:uid="{00000000-0005-0000-0000-00001C020000}"/>
    <cellStyle name="Акцент5" xfId="400" xr:uid="{00000000-0005-0000-0000-00001D020000}"/>
    <cellStyle name="Акцент6" xfId="401" xr:uid="{00000000-0005-0000-0000-00001E020000}"/>
    <cellStyle name="Ввод " xfId="402" xr:uid="{00000000-0005-0000-0000-00001F020000}"/>
    <cellStyle name="Вывод" xfId="403" xr:uid="{00000000-0005-0000-0000-000020020000}"/>
    <cellStyle name="Вычисление" xfId="404" xr:uid="{00000000-0005-0000-0000-000021020000}"/>
    <cellStyle name="Заголовок 1" xfId="405" xr:uid="{00000000-0005-0000-0000-000022020000}"/>
    <cellStyle name="Заголовок 2" xfId="406" xr:uid="{00000000-0005-0000-0000-000023020000}"/>
    <cellStyle name="Заголовок 3" xfId="407" xr:uid="{00000000-0005-0000-0000-000024020000}"/>
    <cellStyle name="Заголовок 4" xfId="408" xr:uid="{00000000-0005-0000-0000-000025020000}"/>
    <cellStyle name="Итог" xfId="409" xr:uid="{00000000-0005-0000-0000-000026020000}"/>
    <cellStyle name="Контрольная ячейка" xfId="410" xr:uid="{00000000-0005-0000-0000-000027020000}"/>
    <cellStyle name="Название" xfId="411" xr:uid="{00000000-0005-0000-0000-000028020000}"/>
    <cellStyle name="Нейтральный" xfId="412" xr:uid="{00000000-0005-0000-0000-000029020000}"/>
    <cellStyle name="Обычный 2" xfId="495" xr:uid="{00000000-0005-0000-0000-00002A020000}"/>
    <cellStyle name="Обычный 3" xfId="549" xr:uid="{00000000-0005-0000-0000-00002B020000}"/>
    <cellStyle name="Обычный_2338-2339" xfId="413" xr:uid="{00000000-0005-0000-0000-00002C020000}"/>
    <cellStyle name="Обычный_SAN2008-I" xfId="556" xr:uid="{00000000-0005-0000-0000-00002D020000}"/>
    <cellStyle name="Плохой" xfId="414" xr:uid="{00000000-0005-0000-0000-00002E020000}"/>
    <cellStyle name="Пояснение" xfId="415" xr:uid="{00000000-0005-0000-0000-00002F020000}"/>
    <cellStyle name="Примечание" xfId="416" xr:uid="{00000000-0005-0000-0000-000030020000}"/>
    <cellStyle name="Примечание 2" xfId="545" xr:uid="{00000000-0005-0000-0000-000031020000}"/>
    <cellStyle name="Связанная ячейка" xfId="417" xr:uid="{00000000-0005-0000-0000-000032020000}"/>
    <cellStyle name="Текст предупреждения" xfId="418" xr:uid="{00000000-0005-0000-0000-000033020000}"/>
    <cellStyle name="Хороший" xfId="419" xr:uid="{00000000-0005-0000-0000-000034020000}"/>
    <cellStyle name="常规_Sheet1" xfId="420" xr:uid="{00000000-0005-0000-0000-000035020000}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7" name="Text Box 7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9525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1" name="Text Box 4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2" name="Text Box 4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3" name="Text Box 6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5" name="Text Box 7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6" name="Text Box 7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7" name="Text Box 7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8" name="Text Box 7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19" name="Text Box 6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20" name="Text Box 6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21" name="Text Box 7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22" name="Text Box 7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23" name="Text Box 7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123826</xdr:rowOff>
    </xdr:to>
    <xdr:sp macro="" textlink="">
      <xdr:nvSpPr>
        <xdr:cNvPr id="24" name="Text Box 7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26" name="Text Box 6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27" name="Text Box 7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29" name="Text Box 7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30" name="Text Box 7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2" name="Text Box 2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3" name="Text Box 3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28576</xdr:rowOff>
    </xdr:to>
    <xdr:sp macro="" textlink="">
      <xdr:nvSpPr>
        <xdr:cNvPr id="57" name="Text Box 35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6" name="Text Box 3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7" name="Text Box 3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80" name="Text Box 35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1" name="Text Box 6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2" name="Text Box 6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3" name="Text Box 7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4" name="Text Box 7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5" name="Text Box 7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6" name="Text Box 7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7" name="Text Box 68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8" name="Text Box 69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89" name="Text Box 7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90" name="Text Box 7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91" name="Text Box 7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92" name="Text Box 7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418433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99" name="Text Box 2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4" name="Text Box 3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115" name="Text Box 3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41852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530733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4" name="Text Box 30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5" name="Text Box 3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7" name="Text Box 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138" name="Text Box 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530828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39" name="Text Box 6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0" name="Text Box 6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1" name="Text Box 6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2" name="Text Box 7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3" name="Text Box 7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4" name="Text Box 7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301</xdr:row>
      <xdr:rowOff>28575</xdr:rowOff>
    </xdr:to>
    <xdr:sp macro="" textlink="">
      <xdr:nvSpPr>
        <xdr:cNvPr id="145" name="Text Box 7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46" name="Text Box 4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47" name="Text Box 43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48" name="Text Box 4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295</xdr:row>
      <xdr:rowOff>133350</xdr:rowOff>
    </xdr:to>
    <xdr:sp macro="" textlink="">
      <xdr:nvSpPr>
        <xdr:cNvPr id="149" name="Text Box 4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0" name="Text Box 68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1" name="Text Box 69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2" name="Text Box 7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3" name="Text Box 7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4" name="Text Box 72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5" name="Text Box 7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6" name="Text Box 68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7" name="Text Box 69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8" name="Text Box 7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59" name="Text Box 7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60" name="Text Box 7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133351</xdr:rowOff>
    </xdr:to>
    <xdr:sp macro="" textlink="">
      <xdr:nvSpPr>
        <xdr:cNvPr id="161" name="Text Box 7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2" name="Text Box 6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3" name="Text Box 6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4" name="Text Box 7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5" name="Text Box 7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6" name="Text Box 7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038225"/>
    <xdr:sp macro="" textlink="">
      <xdr:nvSpPr>
        <xdr:cNvPr id="167" name="Text Box 7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168" name="Text Box 4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169" name="Text Box 4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1333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3" name="Text Box 1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8" name="Text Box 2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79" name="Text Box 2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90" name="Text Box 3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91" name="Text Box 3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93" name="Text Box 3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300</xdr:row>
      <xdr:rowOff>38101</xdr:rowOff>
    </xdr:to>
    <xdr:sp macro="" textlink="">
      <xdr:nvSpPr>
        <xdr:cNvPr id="194" name="Text Box 35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0" name="Text Box 20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1" name="Text Box 2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2" name="Text Box 2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3" name="Text Box 3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76200</xdr:colOff>
      <xdr:row>299</xdr:row>
      <xdr:rowOff>28575</xdr:rowOff>
    </xdr:to>
    <xdr:sp macro="" textlink="">
      <xdr:nvSpPr>
        <xdr:cNvPr id="217" name="Text Box 3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18" name="Text Box 68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19" name="Text Box 69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0" name="Text Box 70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1" name="Text Box 7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2" name="Text Box 7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3" name="Text Box 73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183</xdr:row>
      <xdr:rowOff>28576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2" name="Text Box 17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3" name="Text Box 18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57150</xdr:rowOff>
    </xdr:from>
    <xdr:to>
      <xdr:col>2</xdr:col>
      <xdr:colOff>76200</xdr:colOff>
      <xdr:row>188</xdr:row>
      <xdr:rowOff>228600</xdr:rowOff>
    </xdr:to>
    <xdr:sp macro="" textlink="">
      <xdr:nvSpPr>
        <xdr:cNvPr id="235" name="Text Box 20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314700" y="526161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36" name="Text Box 2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37" name="Text Box 22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1" name="Text Box 7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6" name="Text Box 2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7" name="Text Box 2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51" name="Text Box 34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186</xdr:row>
      <xdr:rowOff>66675</xdr:rowOff>
    </xdr:from>
    <xdr:to>
      <xdr:col>2</xdr:col>
      <xdr:colOff>76200</xdr:colOff>
      <xdr:row>188</xdr:row>
      <xdr:rowOff>238125</xdr:rowOff>
    </xdr:to>
    <xdr:sp macro="" textlink="">
      <xdr:nvSpPr>
        <xdr:cNvPr id="252" name="Text Box 35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314700" y="52625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4" name="Text Box 16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5" name="Text Box 17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6" name="Text Box 18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7" name="Text Box 19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57150</xdr:rowOff>
    </xdr:from>
    <xdr:ext cx="76200" cy="542925"/>
    <xdr:sp macro="" textlink="">
      <xdr:nvSpPr>
        <xdr:cNvPr id="258" name="Text Box 20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314700" y="55673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0" name="Text Box 22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69" name="Text Box 2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0" name="Text Box 22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4" name="Text Box 3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66675</xdr:rowOff>
    </xdr:from>
    <xdr:ext cx="76200" cy="542925"/>
    <xdr:sp macro="" textlink="">
      <xdr:nvSpPr>
        <xdr:cNvPr id="275" name="Text Box 3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314700" y="556831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76" name="Text Box 68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77" name="Text Box 69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78" name="Text Box 7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79" name="Text Box 7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80" name="Text Box 7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81" name="Text Box 7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2" name="Text Box 6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3" name="Text Box 6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4" name="Text Box 7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5" name="Text Box 7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6" name="Text Box 7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297" name="Text Box 7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038225"/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286</xdr:row>
      <xdr:rowOff>0</xdr:rowOff>
    </xdr:from>
    <xdr:ext cx="76200" cy="133350"/>
    <xdr:sp macro="" textlink="">
      <xdr:nvSpPr>
        <xdr:cNvPr id="307" name="Text Box 43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08" name="Text Box 68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09" name="Text Box 69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0" name="Text Box 70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1" name="Text Box 7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2" name="Text Box 72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3" name="Text Box 73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4" name="Text Box 68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5" name="Text Box 69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6" name="Text Box 70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7" name="Text Box 7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8" name="Text Box 72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76200" cy="800100"/>
    <xdr:sp macro="" textlink="">
      <xdr:nvSpPr>
        <xdr:cNvPr id="319" name="Text Box 73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314700" y="72485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165</xdr:row>
      <xdr:rowOff>0</xdr:rowOff>
    </xdr:from>
    <xdr:to>
      <xdr:col>2</xdr:col>
      <xdr:colOff>76200</xdr:colOff>
      <xdr:row>165</xdr:row>
      <xdr:rowOff>180975</xdr:rowOff>
    </xdr:to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76200</xdr:colOff>
      <xdr:row>165</xdr:row>
      <xdr:rowOff>180975</xdr:rowOff>
    </xdr:to>
    <xdr:sp macro="" textlink="">
      <xdr:nvSpPr>
        <xdr:cNvPr id="321" name="Text Box 4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106</xdr:row>
      <xdr:rowOff>0</xdr:rowOff>
    </xdr:from>
    <xdr:ext cx="76200" cy="180975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76200" cy="180975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133350"/>
    <xdr:sp macro="" textlink="">
      <xdr:nvSpPr>
        <xdr:cNvPr id="324" name="Text Box 4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133350"/>
    <xdr:sp macro="" textlink="">
      <xdr:nvSpPr>
        <xdr:cNvPr id="325" name="Text Box 43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133350"/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133350"/>
    <xdr:sp macro="" textlink="">
      <xdr:nvSpPr>
        <xdr:cNvPr id="327" name="Text Box 43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4" name="Text Box 2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5" name="Text Box 2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39" name="Text Box 7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3" name="Text Box 2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4" name="Text Box 2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6" name="Text Box 30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7" name="Text Box 3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49" name="Text Box 34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295</xdr:row>
      <xdr:rowOff>0</xdr:rowOff>
    </xdr:from>
    <xdr:ext cx="76200" cy="714375"/>
    <xdr:sp macro="" textlink="">
      <xdr:nvSpPr>
        <xdr:cNvPr id="350" name="Text Box 35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314700" y="94202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02" name="Text Box 69">
          <a:extLst>
            <a:ext uri="{FF2B5EF4-FFF2-40B4-BE49-F238E27FC236}">
              <a16:creationId xmlns:a16="http://schemas.microsoft.com/office/drawing/2014/main" id="{790E36A7-77FF-41CC-A1F0-8A8EC3CCE2B9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244</xdr:row>
      <xdr:rowOff>133350</xdr:rowOff>
    </xdr:to>
    <xdr:sp macro="" textlink="">
      <xdr:nvSpPr>
        <xdr:cNvPr id="403" name="Text Box 46">
          <a:extLst>
            <a:ext uri="{FF2B5EF4-FFF2-40B4-BE49-F238E27FC236}">
              <a16:creationId xmlns:a16="http://schemas.microsoft.com/office/drawing/2014/main" id="{78170256-5A61-4EA4-B1AE-B47612ABA79A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244</xdr:row>
      <xdr:rowOff>133350</xdr:rowOff>
    </xdr:to>
    <xdr:sp macro="" textlink="">
      <xdr:nvSpPr>
        <xdr:cNvPr id="404" name="Text Box 43">
          <a:extLst>
            <a:ext uri="{FF2B5EF4-FFF2-40B4-BE49-F238E27FC236}">
              <a16:creationId xmlns:a16="http://schemas.microsoft.com/office/drawing/2014/main" id="{6B534BA6-C018-4CD4-9B17-1D68A487E7C1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244</xdr:row>
      <xdr:rowOff>133350</xdr:rowOff>
    </xdr:to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40A624D6-D53F-45A1-9D32-56D1B9FFD5FE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244</xdr:row>
      <xdr:rowOff>133350</xdr:rowOff>
    </xdr:to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D8667051-F273-4C41-AEF9-7DB90FC33FF4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86F686E2-C425-495A-86A8-F67A5B83D652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id="{141D4A9F-E7A9-460F-947E-FAC471FB5F5C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09" name="Text Box 17">
          <a:extLst>
            <a:ext uri="{FF2B5EF4-FFF2-40B4-BE49-F238E27FC236}">
              <a16:creationId xmlns:a16="http://schemas.microsoft.com/office/drawing/2014/main" id="{34F295BF-3C68-43AE-8305-680F787D53D5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10" name="Text Box 18">
          <a:extLst>
            <a:ext uri="{FF2B5EF4-FFF2-40B4-BE49-F238E27FC236}">
              <a16:creationId xmlns:a16="http://schemas.microsoft.com/office/drawing/2014/main" id="{20642209-524C-44C6-AA6A-51DC7D232C52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11" name="Text Box 19">
          <a:extLst>
            <a:ext uri="{FF2B5EF4-FFF2-40B4-BE49-F238E27FC236}">
              <a16:creationId xmlns:a16="http://schemas.microsoft.com/office/drawing/2014/main" id="{7AE63174-0E12-4792-B210-896AC8C92933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2" name="Text Box 20">
          <a:extLst>
            <a:ext uri="{FF2B5EF4-FFF2-40B4-BE49-F238E27FC236}">
              <a16:creationId xmlns:a16="http://schemas.microsoft.com/office/drawing/2014/main" id="{4A46F06A-EB0F-4440-A865-889F0784A8C8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13" name="Text Box 21">
          <a:extLst>
            <a:ext uri="{FF2B5EF4-FFF2-40B4-BE49-F238E27FC236}">
              <a16:creationId xmlns:a16="http://schemas.microsoft.com/office/drawing/2014/main" id="{046B2DF7-8A48-4248-9469-786F67CA4224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4" name="Text Box 22">
          <a:extLst>
            <a:ext uri="{FF2B5EF4-FFF2-40B4-BE49-F238E27FC236}">
              <a16:creationId xmlns:a16="http://schemas.microsoft.com/office/drawing/2014/main" id="{2D45E85F-E582-4807-A0D7-1504A3D322AF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6A4C8F18-33F0-4448-ABB9-490E9CB239B5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id="{3C20B535-258E-4081-9A05-F3A7D0845007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79C3BD93-DF7A-4D58-83D2-AFE0733F9C89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490C0B76-9529-4C5A-AFB5-0CB2BFF43FF5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D1DBC3B7-7057-455F-B57D-CEA8FD4F8EAC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0" name="Text Box 16">
          <a:extLst>
            <a:ext uri="{FF2B5EF4-FFF2-40B4-BE49-F238E27FC236}">
              <a16:creationId xmlns:a16="http://schemas.microsoft.com/office/drawing/2014/main" id="{C8E69426-9248-4B81-B30E-E754AA15FF67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F581BDF6-93D3-4839-85D4-9BFF28540A59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FDDA0D88-5779-4FBD-BC46-35FCB94991AC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DF9D3DF5-A61D-447D-8E2F-E46B19DD394B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213692</xdr:rowOff>
    </xdr:to>
    <xdr:sp macro="" textlink="">
      <xdr:nvSpPr>
        <xdr:cNvPr id="424" name="Text Box 22">
          <a:extLst>
            <a:ext uri="{FF2B5EF4-FFF2-40B4-BE49-F238E27FC236}">
              <a16:creationId xmlns:a16="http://schemas.microsoft.com/office/drawing/2014/main" id="{85633092-A9DA-4666-9B2F-30720BA3D33A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5" name="Text Box 30">
          <a:extLst>
            <a:ext uri="{FF2B5EF4-FFF2-40B4-BE49-F238E27FC236}">
              <a16:creationId xmlns:a16="http://schemas.microsoft.com/office/drawing/2014/main" id="{5E17E476-497D-4EFD-8CC0-0BD574882C2B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6" name="Text Box 31">
          <a:extLst>
            <a:ext uri="{FF2B5EF4-FFF2-40B4-BE49-F238E27FC236}">
              <a16:creationId xmlns:a16="http://schemas.microsoft.com/office/drawing/2014/main" id="{FF8A68C1-9F14-4F9E-AB8C-592EBC0C45F6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36A783B8-77A2-4669-B3D9-CF22FD1FB07A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75E38555-DB08-4D4A-9687-D8F7FABD7A1C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216177</xdr:rowOff>
    </xdr:to>
    <xdr:sp macro="" textlink="">
      <xdr:nvSpPr>
        <xdr:cNvPr id="429" name="Text Box 35">
          <a:extLst>
            <a:ext uri="{FF2B5EF4-FFF2-40B4-BE49-F238E27FC236}">
              <a16:creationId xmlns:a16="http://schemas.microsoft.com/office/drawing/2014/main" id="{23623F9D-6515-46BC-B5C6-62A2CE3C4468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EE589A11-8392-4A30-8680-B4DB9AE5ED49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DAE49483-DF72-4845-9690-0FBB0A813617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2" name="Text Box 17">
          <a:extLst>
            <a:ext uri="{FF2B5EF4-FFF2-40B4-BE49-F238E27FC236}">
              <a16:creationId xmlns:a16="http://schemas.microsoft.com/office/drawing/2014/main" id="{F471E41E-D583-45C6-AB90-58E1CE1DACB0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3" name="Text Box 18">
          <a:extLst>
            <a:ext uri="{FF2B5EF4-FFF2-40B4-BE49-F238E27FC236}">
              <a16:creationId xmlns:a16="http://schemas.microsoft.com/office/drawing/2014/main" id="{A00897C6-0603-4CCE-898E-78BC4473765A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ED9120EE-D83A-433F-8917-51FB6ACCD512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5" name="Text Box 20">
          <a:extLst>
            <a:ext uri="{FF2B5EF4-FFF2-40B4-BE49-F238E27FC236}">
              <a16:creationId xmlns:a16="http://schemas.microsoft.com/office/drawing/2014/main" id="{4C83DB8C-0D3C-4853-9463-C806DC223D80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6" name="Text Box 21">
          <a:extLst>
            <a:ext uri="{FF2B5EF4-FFF2-40B4-BE49-F238E27FC236}">
              <a16:creationId xmlns:a16="http://schemas.microsoft.com/office/drawing/2014/main" id="{D4D57645-06D6-490A-A43D-EB6513AE9875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7" name="Text Box 22">
          <a:extLst>
            <a:ext uri="{FF2B5EF4-FFF2-40B4-BE49-F238E27FC236}">
              <a16:creationId xmlns:a16="http://schemas.microsoft.com/office/drawing/2014/main" id="{7580B152-4D38-4AE0-8101-28A5B3FA2827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54B0D470-440F-4B87-9B3A-8B1B4E748552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BA10F3DC-CF1C-445A-90E4-A60FD346372E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FE0163D7-491C-4E3F-AB2A-AC8A03FB8C74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3B202699-F9C1-4D43-B2FB-B26DD150AB58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85518D62-8388-4D7A-A0F6-970DD9A2A513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AE8CBA6F-57B3-4C95-A9B1-10CD2C81D78E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2F030842-9F34-4933-B9F0-35245A97F2C0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5" name="Text Box 20">
          <a:extLst>
            <a:ext uri="{FF2B5EF4-FFF2-40B4-BE49-F238E27FC236}">
              <a16:creationId xmlns:a16="http://schemas.microsoft.com/office/drawing/2014/main" id="{C051177A-D59E-43CD-8D4E-6E6B4D83A479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6" name="Text Box 21">
          <a:extLst>
            <a:ext uri="{FF2B5EF4-FFF2-40B4-BE49-F238E27FC236}">
              <a16:creationId xmlns:a16="http://schemas.microsoft.com/office/drawing/2014/main" id="{893ACBC2-5B42-4AA4-9B56-CAECCE3B0EAB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7" name="Text Box 22">
          <a:extLst>
            <a:ext uri="{FF2B5EF4-FFF2-40B4-BE49-F238E27FC236}">
              <a16:creationId xmlns:a16="http://schemas.microsoft.com/office/drawing/2014/main" id="{ABB8427C-9FC3-48C2-BA3E-88ECA69B6FDA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42241</xdr:rowOff>
    </xdr:to>
    <xdr:sp macro="" textlink="">
      <xdr:nvSpPr>
        <xdr:cNvPr id="448" name="Text Box 30">
          <a:extLst>
            <a:ext uri="{FF2B5EF4-FFF2-40B4-BE49-F238E27FC236}">
              <a16:creationId xmlns:a16="http://schemas.microsoft.com/office/drawing/2014/main" id="{14349449-1E37-42C2-862B-0624D58BC0E8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49" name="Text Box 31">
          <a:extLst>
            <a:ext uri="{FF2B5EF4-FFF2-40B4-BE49-F238E27FC236}">
              <a16:creationId xmlns:a16="http://schemas.microsoft.com/office/drawing/2014/main" id="{682BAF7B-3F85-4335-9967-5DA82869E808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50" name="Text Box 32">
          <a:extLst>
            <a:ext uri="{FF2B5EF4-FFF2-40B4-BE49-F238E27FC236}">
              <a16:creationId xmlns:a16="http://schemas.microsoft.com/office/drawing/2014/main" id="{ABD20143-C759-4779-B607-A20F4996FFC4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51" name="Text Box 34">
          <a:extLst>
            <a:ext uri="{FF2B5EF4-FFF2-40B4-BE49-F238E27FC236}">
              <a16:creationId xmlns:a16="http://schemas.microsoft.com/office/drawing/2014/main" id="{7241C56B-2A96-405F-A16D-2352BA83AC07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</xdr:colOff>
      <xdr:row>247</xdr:row>
      <xdr:rowOff>44727</xdr:rowOff>
    </xdr:to>
    <xdr:sp macro="" textlink="">
      <xdr:nvSpPr>
        <xdr:cNvPr id="452" name="Text Box 35">
          <a:extLst>
            <a:ext uri="{FF2B5EF4-FFF2-40B4-BE49-F238E27FC236}">
              <a16:creationId xmlns:a16="http://schemas.microsoft.com/office/drawing/2014/main" id="{1B31B474-176E-46F6-BF38-0D7C0E298E24}"/>
            </a:ext>
          </a:extLst>
        </xdr:cNvPr>
        <xdr:cNvSpPr txBox="1">
          <a:spLocks noChangeArrowheads="1"/>
        </xdr:cNvSpPr>
      </xdr:nvSpPr>
      <xdr:spPr bwMode="auto">
        <a:xfrm>
          <a:off x="3314700" y="91982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239</xdr:row>
      <xdr:rowOff>0</xdr:rowOff>
    </xdr:from>
    <xdr:ext cx="76200" cy="133350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A376B592-908D-41D0-B439-39DF96D83BEC}"/>
            </a:ext>
          </a:extLst>
        </xdr:cNvPr>
        <xdr:cNvSpPr txBox="1">
          <a:spLocks noChangeArrowheads="1"/>
        </xdr:cNvSpPr>
      </xdr:nvSpPr>
      <xdr:spPr bwMode="auto">
        <a:xfrm>
          <a:off x="3644348" y="53770696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239</xdr:row>
      <xdr:rowOff>0</xdr:rowOff>
    </xdr:from>
    <xdr:ext cx="76200" cy="133350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995FC3D9-9516-4B62-BB0D-5A7A203281A5}"/>
            </a:ext>
          </a:extLst>
        </xdr:cNvPr>
        <xdr:cNvSpPr txBox="1">
          <a:spLocks noChangeArrowheads="1"/>
        </xdr:cNvSpPr>
      </xdr:nvSpPr>
      <xdr:spPr bwMode="auto">
        <a:xfrm>
          <a:off x="3644348" y="53770696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239</xdr:row>
      <xdr:rowOff>0</xdr:rowOff>
    </xdr:from>
    <xdr:ext cx="76200" cy="133350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D3F456B0-E50E-407A-A877-074756F9AFC4}"/>
            </a:ext>
          </a:extLst>
        </xdr:cNvPr>
        <xdr:cNvSpPr txBox="1">
          <a:spLocks noChangeArrowheads="1"/>
        </xdr:cNvSpPr>
      </xdr:nvSpPr>
      <xdr:spPr bwMode="auto">
        <a:xfrm>
          <a:off x="3644348" y="53770696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239</xdr:row>
      <xdr:rowOff>0</xdr:rowOff>
    </xdr:from>
    <xdr:ext cx="76200" cy="133350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FE610B36-436B-48EE-A914-D9013416491B}"/>
            </a:ext>
          </a:extLst>
        </xdr:cNvPr>
        <xdr:cNvSpPr txBox="1">
          <a:spLocks noChangeArrowheads="1"/>
        </xdr:cNvSpPr>
      </xdr:nvSpPr>
      <xdr:spPr bwMode="auto">
        <a:xfrm>
          <a:off x="3644348" y="53770696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150</xdr:row>
      <xdr:rowOff>203328</xdr:rowOff>
    </xdr:to>
    <xdr:sp macro="" textlink="">
      <xdr:nvSpPr>
        <xdr:cNvPr id="3" name="Text Box 6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71900" y="17783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76200</xdr:colOff>
      <xdr:row>150</xdr:row>
      <xdr:rowOff>203328</xdr:rowOff>
    </xdr:to>
    <xdr:sp macro="" textlink="">
      <xdr:nvSpPr>
        <xdr:cNvPr id="4" name="Text Box 9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71900" y="17783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190</xdr:row>
      <xdr:rowOff>135833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182</xdr:row>
      <xdr:rowOff>0</xdr:rowOff>
    </xdr:from>
    <xdr:ext cx="76200" cy="1447800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447800"/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4478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4478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447800"/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182</xdr:row>
      <xdr:rowOff>0</xdr:rowOff>
    </xdr:from>
    <xdr:ext cx="76200" cy="144780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5248275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142875</xdr:rowOff>
    </xdr:from>
    <xdr:ext cx="76200" cy="1057275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33550" y="254031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32" name="Text Box 2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184</xdr:row>
      <xdr:rowOff>0</xdr:rowOff>
    </xdr:from>
    <xdr:ext cx="76200" cy="1057275"/>
    <xdr:sp macro="" textlink="">
      <xdr:nvSpPr>
        <xdr:cNvPr id="33" name="Text Box 2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8100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76200" cy="1057275"/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184</xdr:row>
      <xdr:rowOff>0</xdr:rowOff>
    </xdr:from>
    <xdr:ext cx="76200" cy="1057275"/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8100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76200" cy="1057275"/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3" name="Text Box 1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8" name="Text Box 2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60" name="Text Box 2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1" name="Text Box 3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6" name="Text Box 4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7" name="Text Box 4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8" name="Text Box 4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79" name="Text Box 43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0" name="Text Box 44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1" name="Text Box 45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2" name="Text Box 4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3" name="Text Box 47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4" name="Text Box 48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5" name="Text Box 49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6" name="Text Box 50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7" name="Text Box 5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8" name="Text Box 5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89" name="Text Box 5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0" name="Text Box 5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1" name="Text Box 55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2" name="Text Box 5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3" name="Text Box 57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4" name="Text Box 5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5" name="Text Box 59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6" name="Text Box 6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7" name="Text Box 6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8" name="Text Box 6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100" name="Text Box 64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01" name="Text Box 65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2" name="Text Box 6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3" name="Text Box 69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4" name="Text Box 7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5" name="Text Box 7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6" name="Text Box 7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107" name="Text Box 7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08" name="Text Box 74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09" name="Text Box 7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10" name="Text Box 9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2" name="Text Box 17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3" name="Text Box 18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7" name="Text Box 2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118" name="Text Box 23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66674</xdr:rowOff>
    </xdr:to>
    <xdr:sp macro="" textlink="">
      <xdr:nvSpPr>
        <xdr:cNvPr id="119" name="Text Box 46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66674</xdr:rowOff>
    </xdr:to>
    <xdr:sp macro="" textlink="">
      <xdr:nvSpPr>
        <xdr:cNvPr id="120" name="Text Box 4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3" name="Text Box 17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6" name="Text Box 2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7" name="Text Box 2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8" name="Text Box 2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6" name="Text Box 2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42" name="Text Box 34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38100</xdr:rowOff>
    </xdr:to>
    <xdr:sp macro="" textlink="">
      <xdr:nvSpPr>
        <xdr:cNvPr id="143" name="Text Box 35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6" name="Text Box 74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7" name="Text Box 75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8" name="Text Box 76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49" name="Text Box 77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0" name="Text Box 78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1" name="Text Box 79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2" name="Text Box 80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154" name="Text Box 7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155" name="Text Box 7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6" name="Text Box 76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7" name="Text Box 77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58" name="Text Box 78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161924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161" name="Text Box 74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162" name="Text Box 7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3" name="Text Box 7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4" name="Text Box 77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5" name="Text Box 7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7" name="Text Box 74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8" name="Text Box 7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69" name="Text Box 76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70" name="Text Box 77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71" name="Text Box 78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173" name="Text Box 74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174" name="Text Box 75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75" name="Text Box 76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76" name="Text Box 77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77" name="Text Box 78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161924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180" name="Text Box 74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181" name="Text Box 75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2" name="Text Box 7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3" name="Text Box 77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4" name="Text Box 78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6" name="Text Box 74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7" name="Text Box 75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8" name="Text Box 7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89" name="Text Box 77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0" name="Text Box 78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192" name="Text Box 74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193" name="Text Box 75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4" name="Text Box 76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5" name="Text Box 77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6" name="Text Box 78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8" name="Text Box 7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199" name="Text Box 7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0" name="Text Box 7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1" name="Text Box 77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2" name="Text Box 78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04" name="Text Box 74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05" name="Text Box 7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6" name="Text Box 7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7" name="Text Box 77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08" name="Text Box 78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161924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11" name="Text Box 74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12" name="Text Box 75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3" name="Text Box 76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4" name="Text Box 77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5" name="Text Box 78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7" name="Text Box 74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8" name="Text Box 75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19" name="Text Box 76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0" name="Text Box 77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1" name="Text Box 78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23" name="Text Box 74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24" name="Text Box 75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5" name="Text Box 76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6" name="Text Box 77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7" name="Text Box 78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29" name="Text Box 74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0" name="Text Box 75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1" name="Text Box 76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2" name="Text Box 77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3" name="Text Box 78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35" name="Text Box 7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36" name="Text Box 7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7" name="Text Box 7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8" name="Text Box 7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39" name="Text Box 7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1" name="Text Box 7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2" name="Text Box 7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3" name="Text Box 76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4" name="Text Box 77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5" name="Text Box 78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47" name="Text Box 74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48" name="Text Box 75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49" name="Text Box 76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50" name="Text Box 77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51" name="Text Box 78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66676</xdr:rowOff>
    </xdr:to>
    <xdr:sp macro="" textlink="">
      <xdr:nvSpPr>
        <xdr:cNvPr id="252" name="Text Box 76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66676</xdr:rowOff>
    </xdr:to>
    <xdr:sp macro="" textlink="">
      <xdr:nvSpPr>
        <xdr:cNvPr id="253" name="Text Box 77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66676</xdr:rowOff>
    </xdr:to>
    <xdr:sp macro="" textlink="">
      <xdr:nvSpPr>
        <xdr:cNvPr id="254" name="Text Box 78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790575</xdr:colOff>
      <xdr:row>180</xdr:row>
      <xdr:rowOff>38099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790575</xdr:colOff>
      <xdr:row>180</xdr:row>
      <xdr:rowOff>38099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58" name="Text Box 74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59" name="Text Box 75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0" name="Text Box 76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1" name="Text Box 77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2" name="Text Box 78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64" name="Text Box 74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65" name="Text Box 75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6" name="Text Box 7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161924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71" name="Text Box 74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72" name="Text Box 75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3" name="Text Box 76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4" name="Text Box 77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5" name="Text Box 78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7" name="Text Box 7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8" name="Text Box 75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79" name="Text Box 76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80" name="Text Box 77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81" name="Text Box 78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179</xdr:row>
      <xdr:rowOff>0</xdr:rowOff>
    </xdr:from>
    <xdr:to>
      <xdr:col>7</xdr:col>
      <xdr:colOff>180975</xdr:colOff>
      <xdr:row>180</xdr:row>
      <xdr:rowOff>38099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179</xdr:row>
      <xdr:rowOff>0</xdr:rowOff>
    </xdr:from>
    <xdr:to>
      <xdr:col>7</xdr:col>
      <xdr:colOff>95250</xdr:colOff>
      <xdr:row>180</xdr:row>
      <xdr:rowOff>38099</xdr:rowOff>
    </xdr:to>
    <xdr:sp macro="" textlink="">
      <xdr:nvSpPr>
        <xdr:cNvPr id="283" name="Text Box 74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179</xdr:row>
      <xdr:rowOff>0</xdr:rowOff>
    </xdr:from>
    <xdr:to>
      <xdr:col>5</xdr:col>
      <xdr:colOff>190500</xdr:colOff>
      <xdr:row>180</xdr:row>
      <xdr:rowOff>38099</xdr:rowOff>
    </xdr:to>
    <xdr:sp macro="" textlink="">
      <xdr:nvSpPr>
        <xdr:cNvPr id="284" name="Text Box 75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85" name="Text Box 76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86" name="Text Box 77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287" name="Text Box 78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66675</xdr:colOff>
      <xdr:row>180</xdr:row>
      <xdr:rowOff>28575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66675</xdr:colOff>
      <xdr:row>180</xdr:row>
      <xdr:rowOff>28575</xdr:rowOff>
    </xdr:to>
    <xdr:sp macro="" textlink="">
      <xdr:nvSpPr>
        <xdr:cNvPr id="289" name="Text Box 1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866775</xdr:colOff>
      <xdr:row>181</xdr:row>
      <xdr:rowOff>104775</xdr:rowOff>
    </xdr:to>
    <xdr:sp macro="" textlink="">
      <xdr:nvSpPr>
        <xdr:cNvPr id="290" name="Text Box 10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866775</xdr:colOff>
      <xdr:row>181</xdr:row>
      <xdr:rowOff>104775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3" name="Text Box 74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4" name="Text Box 75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295" name="Text Box 46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299" name="Text Box 7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0" name="Text Box 75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1" name="Text Box 7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2" name="Text Box 77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3" name="Text Box 78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4" name="Text Box 79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5" name="Text Box 80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09" name="Text Box 76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0" name="Text Box 77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1" name="Text Box 78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13" name="Text Box 7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14" name="Text Box 75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5" name="Text Box 76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6" name="Text Box 77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7" name="Text Box 7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19" name="Text Box 74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0" name="Text Box 75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1" name="Text Box 76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2" name="Text Box 77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3" name="Text Box 7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25" name="Text Box 7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26" name="Text Box 7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7" name="Text Box 7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8" name="Text Box 7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29" name="Text Box 7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31" name="Text Box 74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32" name="Text Box 75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3" name="Text Box 76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4" name="Text Box 77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5" name="Text Box 78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7" name="Text Box 74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8" name="Text Box 75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39" name="Text Box 76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0" name="Text Box 77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1" name="Text Box 78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43" name="Text Box 74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44" name="Text Box 75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5" name="Text Box 76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6" name="Text Box 77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7" name="Text Box 7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49" name="Text Box 7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0" name="Text Box 75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1" name="Text Box 76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2" name="Text Box 77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3" name="Text Box 78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55" name="Text Box 7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56" name="Text Box 7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7" name="Text Box 7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8" name="Text Box 7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59" name="Text Box 7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61" name="Text Box 74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62" name="Text Box 75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3" name="Text Box 76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4" name="Text Box 77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5" name="Text Box 78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7" name="Text Box 74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8" name="Text Box 75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69" name="Text Box 76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0" name="Text Box 77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1" name="Text Box 78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73" name="Text Box 74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74" name="Text Box 75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5" name="Text Box 76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6" name="Text Box 77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7" name="Text Box 78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9" name="Text Box 74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0" name="Text Box 75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1" name="Text Box 76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2" name="Text Box 77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3" name="Text Box 7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85" name="Text Box 7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86" name="Text Box 7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7" name="Text Box 7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8" name="Text Box 7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89" name="Text Box 7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1" name="Text Box 74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2" name="Text Box 75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397" name="Text Box 74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398" name="Text Box 75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99" name="Text Box 76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0" name="Text Box 77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1" name="Text Box 78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3" name="Text Box 74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4" name="Text Box 75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5" name="Text Box 76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6" name="Text Box 77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07" name="Text Box 78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09" name="Text Box 74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10" name="Text Box 75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1" name="Text Box 76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2" name="Text Box 77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3" name="Text Box 78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15" name="Text Box 7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16" name="Text Box 7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7" name="Text Box 7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8" name="Text Box 7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19" name="Text Box 7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1" name="Text Box 74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2" name="Text Box 75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3" name="Text Box 76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4" name="Text Box 77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5" name="Text Box 78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27" name="Text Box 74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28" name="Text Box 75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29" name="Text Box 76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0" name="Text Box 77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1" name="Text Box 78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4" name="Text Box 74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5" name="Text Box 75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0" name="Text Box 74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1" name="Text Box 75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2" name="Text Box 76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3" name="Text Box 77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4" name="Text Box 78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5" name="Text Box 79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46" name="Text Box 8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48" name="Text Box 74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49" name="Text Box 75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0" name="Text Box 76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1" name="Text Box 77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47699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55" name="Text Box 7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56" name="Text Box 7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1" name="Text Box 7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2" name="Text Box 75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3" name="Text Box 76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4" name="Text Box 77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5" name="Text Box 78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67" name="Text Box 74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68" name="Text Box 75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69" name="Text Box 76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0" name="Text Box 77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1" name="Text Box 7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47699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74" name="Text Box 74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75" name="Text Box 75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6" name="Text Box 76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7" name="Text Box 77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8" name="Text Box 7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0" name="Text Box 74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1" name="Text Box 75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2" name="Text Box 76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3" name="Text Box 77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4" name="Text Box 78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86" name="Text Box 74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87" name="Text Box 75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8" name="Text Box 76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89" name="Text Box 77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0" name="Text Box 78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2" name="Text Box 74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3" name="Text Box 75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4" name="Text Box 76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5" name="Text Box 77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496" name="Text Box 78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498" name="Text Box 74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499" name="Text Box 75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0" name="Text Box 76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1" name="Text Box 77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2" name="Text Box 78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47699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7" name="Text Box 7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8" name="Text Box 7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09" name="Text Box 7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1" name="Text Box 74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2" name="Text Box 75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3" name="Text Box 76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4" name="Text Box 77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5" name="Text Box 78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17" name="Text Box 74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18" name="Text Box 75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19" name="Text Box 76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0" name="Text Box 77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1" name="Text Box 78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3" name="Text Box 74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4" name="Text Box 75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5" name="Text Box 76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6" name="Text Box 77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27" name="Text Box 78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29" name="Text Box 74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30" name="Text Box 75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1" name="Text Box 76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2" name="Text Box 77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3" name="Text Box 78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5" name="Text Box 7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6" name="Text Box 75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7" name="Text Box 76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8" name="Text Box 77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39" name="Text Box 7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41" name="Text Box 74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42" name="Text Box 75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3" name="Text Box 76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4" name="Text Box 77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5" name="Text Box 78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7" name="Text Box 74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8" name="Text Box 75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53" name="Text Box 74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54" name="Text Box 75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55" name="Text Box 76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56" name="Text Box 77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57" name="Text Box 78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47699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60" name="Text Box 74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61" name="Text Box 75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2" name="Text Box 76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3" name="Text Box 77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4" name="Text Box 78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6" name="Text Box 74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7" name="Text Box 75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8" name="Text Box 76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69" name="Text Box 77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0" name="Text Box 78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72" name="Text Box 74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73" name="Text Box 75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4" name="Text Box 76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5" name="Text Box 77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6" name="Text Box 7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8" name="Text Box 74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79" name="Text Box 75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4" name="Text Box 74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5" name="Text Box 75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89" name="Text Box 79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90" name="Text Box 8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92" name="Text Box 7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93" name="Text Box 75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94" name="Text Box 76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95" name="Text Box 77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596" name="Text Box 78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598" name="Text Box 74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599" name="Text Box 75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0" name="Text Box 76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1" name="Text Box 77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2" name="Text Box 78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4" name="Text Box 74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5" name="Text Box 75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6" name="Text Box 76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7" name="Text Box 77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10" name="Text Box 74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11" name="Text Box 75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16" name="Text Box 74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17" name="Text Box 75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18" name="Text Box 76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19" name="Text Box 77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0" name="Text Box 78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2" name="Text Box 7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3" name="Text Box 75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4" name="Text Box 76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5" name="Text Box 77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26" name="Text Box 7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28" name="Text Box 74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29" name="Text Box 75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0" name="Text Box 76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1" name="Text Box 77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2" name="Text Box 78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4" name="Text Box 74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5" name="Text Box 75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6" name="Text Box 76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7" name="Text Box 77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38" name="Text Box 78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40" name="Text Box 74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41" name="Text Box 75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42" name="Text Box 76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43" name="Text Box 77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44" name="Text Box 78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46" name="Text Box 7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47" name="Text Box 7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48" name="Text Box 76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49" name="Text Box 77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0" name="Text Box 78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2" name="Text Box 74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3" name="Text Box 75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4" name="Text Box 76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5" name="Text Box 77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56" name="Text Box 78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58" name="Text Box 74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59" name="Text Box 75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0" name="Text Box 76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1" name="Text Box 77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2" name="Text Box 78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4" name="Text Box 74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5" name="Text Box 75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6" name="Text Box 76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7" name="Text Box 77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68" name="Text Box 78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70" name="Text Box 74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71" name="Text Box 75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2" name="Text Box 76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3" name="Text Box 77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4" name="Text Box 7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6" name="Text Box 7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7" name="Text Box 75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8" name="Text Box 76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79" name="Text Box 77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0" name="Text Box 78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82" name="Text Box 74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83" name="Text Box 75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4" name="Text Box 76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5" name="Text Box 77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6" name="Text Box 78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8" name="Text Box 74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89" name="Text Box 75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0" name="Text Box 76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1" name="Text Box 77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2" name="Text Box 7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694" name="Text Box 74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695" name="Text Box 75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6" name="Text Box 76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7" name="Text Box 77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698" name="Text Box 7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00" name="Text Box 74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01" name="Text Box 75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6" name="Text Box 74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7" name="Text Box 75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8" name="Text Box 76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09" name="Text Box 77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0" name="Text Box 78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12" name="Text Box 74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13" name="Text Box 75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4" name="Text Box 76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5" name="Text Box 77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6" name="Text Box 78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8" name="Text Box 7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19" name="Text Box 7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599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4" name="Text Box 74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5" name="Text Box 75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6" name="Text Box 76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7" name="Text Box 77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8" name="Text Box 78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29" name="Text Box 79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30" name="Text Box 8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32" name="Text Box 74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33" name="Text Box 75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34" name="Text Box 76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35" name="Text Box 77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36" name="Text Box 78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38" name="Text Box 74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39" name="Text Box 75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0" name="Text Box 76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1" name="Text Box 77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2" name="Text Box 7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4" name="Text Box 74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5" name="Text Box 75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6" name="Text Box 76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50" name="Text Box 74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51" name="Text Box 75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52" name="Text Box 76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53" name="Text Box 77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54" name="Text Box 78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56" name="Text Box 74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57" name="Text Box 75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58" name="Text Box 76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59" name="Text Box 77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0" name="Text Box 78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2" name="Text Box 74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3" name="Text Box 75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4" name="Text Box 76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5" name="Text Box 77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66" name="Text Box 78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68" name="Text Box 74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69" name="Text Box 75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0" name="Text Box 76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1" name="Text Box 77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2" name="Text Box 78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4" name="Text Box 74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5" name="Text Box 75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6" name="Text Box 76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7" name="Text Box 77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78" name="Text Box 78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80" name="Text Box 74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81" name="Text Box 75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82" name="Text Box 76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83" name="Text Box 77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84" name="Text Box 78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86" name="Text Box 74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87" name="Text Box 75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88" name="Text Box 76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89" name="Text Box 77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0" name="Text Box 78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2" name="Text Box 74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3" name="Text Box 75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4" name="Text Box 76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5" name="Text Box 77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796" name="Text Box 78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798" name="Text Box 74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799" name="Text Box 75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0" name="Text Box 76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1" name="Text Box 77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2" name="Text Box 78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4" name="Text Box 74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5" name="Text Box 75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6" name="Text Box 76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7" name="Text Box 77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08" name="Text Box 78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810" name="Text Box 74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811" name="Text Box 75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2" name="Text Box 76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3" name="Text Box 77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4" name="Text Box 78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6" name="Text Box 74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7" name="Text Box 75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8" name="Text Box 76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19" name="Text Box 77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0" name="Text Box 78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822" name="Text Box 74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823" name="Text Box 75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4" name="Text Box 76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5" name="Text Box 77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6" name="Text Box 78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8" name="Text Box 74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29" name="Text Box 75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0" name="Text Box 76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1" name="Text Box 77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2" name="Text Box 78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834" name="Text Box 74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835" name="Text Box 75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6" name="Text Box 76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7" name="Text Box 77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38" name="Text Box 78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840" name="Text Box 74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841" name="Text Box 75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2" name="Text Box 76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3" name="Text Box 77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4" name="Text Box 78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6" name="Text Box 74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7" name="Text Box 75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8" name="Text Box 76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49" name="Text Box 77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50" name="Text Box 78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179</xdr:row>
      <xdr:rowOff>0</xdr:rowOff>
    </xdr:from>
    <xdr:ext cx="76200" cy="200024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179</xdr:row>
      <xdr:rowOff>0</xdr:rowOff>
    </xdr:from>
    <xdr:ext cx="76200" cy="200024"/>
    <xdr:sp macro="" textlink="">
      <xdr:nvSpPr>
        <xdr:cNvPr id="852" name="Text Box 74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179</xdr:row>
      <xdr:rowOff>0</xdr:rowOff>
    </xdr:from>
    <xdr:ext cx="76200" cy="200024"/>
    <xdr:sp macro="" textlink="">
      <xdr:nvSpPr>
        <xdr:cNvPr id="853" name="Text Box 75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54" name="Text Box 76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55" name="Text Box 77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856" name="Text Box 78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47625</xdr:rowOff>
    </xdr:to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58" name="Text Box 4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59" name="Text Box 38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123825</xdr:rowOff>
    </xdr:to>
    <xdr:sp macro="" textlink="">
      <xdr:nvSpPr>
        <xdr:cNvPr id="860" name="Text Box 38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61" name="Text Box 54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28575</xdr:rowOff>
    </xdr:to>
    <xdr:sp macro="" textlink="">
      <xdr:nvSpPr>
        <xdr:cNvPr id="862" name="Text Box 55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63" name="Text Box 38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123825</xdr:rowOff>
    </xdr:to>
    <xdr:sp macro="" textlink="">
      <xdr:nvSpPr>
        <xdr:cNvPr id="864" name="Text Box 38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65" name="Text Box 38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66" name="Text Box 38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67" name="Text Box 38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68" name="Text Box 38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69" name="Text Box 38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70" name="Text Box 38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71" name="Text Box 38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72" name="Text Box 38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73" name="Text Box 38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74" name="Text Box 38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75" name="Text Box 38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76" name="Text Box 38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77" name="Text Box 38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78" name="Text Box 38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85725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104775</xdr:rowOff>
    </xdr:to>
    <xdr:sp macro="" textlink="">
      <xdr:nvSpPr>
        <xdr:cNvPr id="880" name="Text Box 38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883" name="Text Box 4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4286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4286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886" name="Text Box 57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887" name="Text Box 57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888" name="Text Box 57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889" name="Text Box 57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890" name="Text Box 57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179</xdr:row>
      <xdr:rowOff>0</xdr:rowOff>
    </xdr:from>
    <xdr:ext cx="76200" cy="342900"/>
    <xdr:sp macro="" textlink="">
      <xdr:nvSpPr>
        <xdr:cNvPr id="895" name="Text Box 39" hidden="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39624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57149</xdr:rowOff>
    </xdr:to>
    <xdr:sp macro="" textlink="">
      <xdr:nvSpPr>
        <xdr:cNvPr id="900" name="Text Box 38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57149</xdr:rowOff>
    </xdr:to>
    <xdr:sp macro="" textlink="">
      <xdr:nvSpPr>
        <xdr:cNvPr id="901" name="Text Box 38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05" name="Text Box 5" hidden="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06" name="Text Box 5" hidden="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09" name="Text Box 5" hidden="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0" name="Text Box 5" hidden="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13" name="Text Box 34" hidden="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4" name="Text Box 5" hidden="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5" name="Text Box 5" hidden="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6" name="Text Box 24" hidden="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7" name="Text Box 5" hidden="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8" name="Text Box 5" hidden="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19" name="Text Box 5" hidden="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0" name="Text Box 5" hidden="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1" name="Text Box 5" hidden="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2" name="Text Box 5" hidden="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3" name="Text Box 5" hidden="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24" name="Text Box 34" hidden="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5" name="Text Box 153" hidden="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6" name="Text Box 154" hidden="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7" name="Text Box 24" hidden="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8" name="Text Box 3" hidden="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29" name="Text Box 4" hidden="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1" name="Text Box 6" hidden="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2" name="Text Box 7" hidden="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3" name="Text Box 8" hidden="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34" name="Text Box 34" hidden="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5" name="Text Box 24" hidden="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6" name="Text Box 5" hidden="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7" name="Text Box 5" hidden="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39" name="Text Box 5" hidden="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40" name="Text Box 34" hidden="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1" name="Text Box 24" hidden="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4" name="Text Box 5" hidden="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5" name="Text Box 5" hidden="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6" name="Text Box 5" hidden="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48" name="Text Box 34" hidden="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49" name="Text Box 153" hidden="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0" name="Text Box 154" hidden="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1" name="Text Box 24" hidden="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2" name="Text Box 3" hidden="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3" name="Text Box 4" hidden="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4" name="Text Box 5" hidden="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5" name="Text Box 6" hidden="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6" name="Text Box 7" hidden="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7" name="Text Box 8" hidden="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958" name="Text Box 34" hidden="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59" name="Text Box 24" hidden="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0" name="Text Box 5" hidden="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1" name="Text Box 5" hidden="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2" name="Text Box 5" hidden="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3" name="Text Box 1" hidden="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4" name="Text Box 2" hidden="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5" name="Text Box 3" hidden="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6" name="Text Box 4" hidden="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7" name="Text Box 6" hidden="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8" name="Text Box 7" hidden="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69" name="Text Box 8" hidden="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0" name="Text Box 9" hidden="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1" name="Text Box 10" hidden="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72" name="Text Box 11" hidden="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73" name="Text Box 12" hidden="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4" name="Text Box 13" hidden="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5" name="Text Box 14" hidden="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76" name="Text Box 15" hidden="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77" name="Text Box 16" hidden="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8" name="Text Box 17" hidden="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79" name="Text Box 18" hidden="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80" name="Text Box 19" hidden="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81" name="Text Box 20" hidden="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2" name="Text Box 22" hidden="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3" name="Text Box 23" hidden="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84" name="Text Box 24" hidden="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985" name="Text Box 25" hidden="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6" name="Text Box 24" hidden="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7" name="Text Box 4" hidden="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8" name="Text Box 5" hidden="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89" name="Text Box 24" hidden="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0" name="Text Box 4" hidden="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1" name="Text Box 5" hidden="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2" name="Text Box 38" hidden="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3" name="Text Box 39" hidden="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4" name="Text Box 40" hidden="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5" name="Text Box 41" hidden="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6" name="Text Box 42" hidden="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7" name="Text Box 43" hidden="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8" name="Text Box 44" hidden="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999" name="Text Box 45" hidden="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0" name="Text Box 46" hidden="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1" name="Text Box 47" hidden="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2" name="Text Box 48" hidden="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3" name="Text Box 49" hidden="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4" name="Text Box 50" hidden="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5" name="Text Box 51" hidden="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6" name="Text Box 52" hidden="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7" name="Text Box 53" hidden="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8" name="Text Box 54" hidden="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09" name="Text Box 55" hidden="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0" name="Text Box 57" hidden="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1" name="Text Box 38" hidden="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2" name="Text Box 38" hidden="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3" name="Text Box 40" hidden="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4" name="Text Box 38" hidden="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15" name="Text Box 38" hidden="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6" name="Text Box 4" hidden="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1017" name="Text Box 5" hidden="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18" name="Text Box 34" hidden="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19" name="Text Box 5" hidden="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0" name="Text Box 5" hidden="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1" name="Text Box 24" hidden="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2" name="Text Box 5" hidden="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3" name="Text Box 5" hidden="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4" name="Text Box 5" hidden="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5" name="Text Box 5" hidden="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6" name="Text Box 5" hidden="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7" name="Text Box 5" hidden="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28" name="Text Box 5" hidden="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29" name="Text Box 34" hidden="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0" name="Text Box 153" hidden="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1" name="Text Box 154" hidden="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2" name="Text Box 24" hidden="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3" name="Text Box 3" hidden="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4" name="Text Box 4" hidden="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5" name="Text Box 5" hidden="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6" name="Text Box 6" hidden="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7" name="Text Box 7" hidden="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38" name="Text Box 8" hidden="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39" name="Text Box 34" hidden="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0" name="Text Box 24" hidden="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1" name="Text Box 5" hidden="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2" name="Text Box 5" hidden="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3" name="Text Box 5" hidden="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4" name="Text Box 5" hidden="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45" name="Text Box 34" hidden="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8" name="Text Box 24" hidden="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49" name="Text Box 5" hidden="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0" name="Text Box 5" hidden="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1" name="Text Box 5" hidden="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56" name="Text Box 34" hidden="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7" name="Text Box 153" hidden="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8" name="Text Box 154" hidden="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59" name="Text Box 24" hidden="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0" name="Text Box 3" hidden="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1" name="Text Box 4" hidden="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3" name="Text Box 6" hidden="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4" name="Text Box 7" hidden="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5" name="Text Box 8" hidden="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066" name="Text Box 34" hidden="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7" name="Text Box 24" hidden="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8" name="Text Box 5" hidden="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69" name="Text Box 5" hidden="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2" name="Text Box 38" hidden="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073" name="Text Box 38" hidden="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4" name="Text Box 57" hidden="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5" name="Text Box 57" hidden="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6" name="Text Box 57" hidden="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7" name="Text Box 5" hidden="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8" name="Text Box 57" hidden="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081" name="Text Box 10" hidden="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083" name="Text Box 8" hidden="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084" name="Text Box 9" hidden="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85" name="Text Box 5" hidden="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86" name="Text Box 5" hidden="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087" name="Text Box 5" hidden="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088" name="Text Box 38" hidden="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089" name="Text Box 38" hidden="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090" name="Text Box 38" hidden="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91" name="Text Box 38" hidden="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092" name="Text Box 38" hidden="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095" name="Text Box 38" hidden="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096" name="Text Box 38" hidden="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097" name="Text Box 38" hidden="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098" name="Text Box 38" hidden="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173" name="Text Box 54" hidden="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174" name="Text Box 55" hidden="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93" name="Text Box 5" hidden="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94" name="Text Box 5" hidden="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97" name="Text Box 5" hidden="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198" name="Text Box 5" hidden="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01" name="Text Box 34" hidden="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2" name="Text Box 5" hidden="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3" name="Text Box 5" hidden="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4" name="Text Box 24" hidden="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5" name="Text Box 5" hidden="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6" name="Text Box 5" hidden="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7" name="Text Box 5" hidden="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8" name="Text Box 5" hidden="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09" name="Text Box 5" hidden="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0" name="Text Box 5" hidden="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1" name="Text Box 5" hidden="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12" name="Text Box 34" hidden="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3" name="Text Box 153" hidden="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4" name="Text Box 154" hidden="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5" name="Text Box 24" hidden="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6" name="Text Box 3" hidden="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7" name="Text Box 4" hidden="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8" name="Text Box 5" hidden="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19" name="Text Box 6" hidden="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0" name="Text Box 7" hidden="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1" name="Text Box 8" hidden="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22" name="Text Box 34" hidden="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3" name="Text Box 24" hidden="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4" name="Text Box 5" hidden="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5" name="Text Box 5" hidden="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6" name="Text Box 5" hidden="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7" name="Text Box 5" hidden="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28" name="Text Box 34" hidden="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29" name="Text Box 24" hidden="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0" name="Text Box 5" hidden="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1" name="Text Box 5" hidden="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2" name="Text Box 5" hidden="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3" name="Text Box 5" hidden="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4" name="Text Box 5" hidden="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5" name="Text Box 5" hidden="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36" name="Text Box 34" hidden="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7" name="Text Box 153" hidden="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8" name="Text Box 154" hidden="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39" name="Text Box 24" hidden="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0" name="Text Box 3" hidden="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1" name="Text Box 4" hidden="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2" name="Text Box 5" hidden="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3" name="Text Box 6" hidden="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4" name="Text Box 7" hidden="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5" name="Text Box 8" hidden="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246" name="Text Box 34" hidden="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7" name="Text Box 24" hidden="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8" name="Text Box 5" hidden="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49" name="Text Box 5" hidden="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0" name="Text Box 5" hidden="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1" name="Text Box 1" hidden="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2" name="Text Box 2" hidden="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3" name="Text Box 3" hidden="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4" name="Text Box 4" hidden="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5" name="Text Box 6" hidden="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6" name="Text Box 7" hidden="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7" name="Text Box 8" hidden="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8" name="Text Box 9" hidden="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59" name="Text Box 10" hidden="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0" name="Text Box 11" hidden="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1" name="Text Box 12" hidden="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62" name="Text Box 13" hidden="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63" name="Text Box 14" hidden="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4" name="Text Box 15" hidden="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5" name="Text Box 16" hidden="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66" name="Text Box 17" hidden="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67" name="Text Box 18" hidden="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8" name="Text Box 19" hidden="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69" name="Text Box 20" hidden="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0" name="Text Box 22" hidden="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1" name="Text Box 23" hidden="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72" name="Text Box 24" hidden="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273" name="Text Box 25" hidden="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4" name="Text Box 24" hidden="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5" name="Text Box 4" hidden="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6" name="Text Box 5" hidden="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7" name="Text Box 24" hidden="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8" name="Text Box 4" hidden="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79" name="Text Box 5" hidden="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0" name="Text Box 38" hidden="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1" name="Text Box 39" hidden="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2" name="Text Box 40" hidden="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3" name="Text Box 41" hidden="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4" name="Text Box 42" hidden="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5" name="Text Box 43" hidden="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6" name="Text Box 44" hidden="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7" name="Text Box 45" hidden="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8" name="Text Box 46" hidden="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89" name="Text Box 47" hidden="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0" name="Text Box 48" hidden="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1" name="Text Box 49" hidden="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2" name="Text Box 50" hidden="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3" name="Text Box 51" hidden="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4" name="Text Box 52" hidden="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5" name="Text Box 53" hidden="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6" name="Text Box 54" hidden="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7" name="Text Box 55" hidden="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8" name="Text Box 57" hidden="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299" name="Text Box 38" hidden="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0" name="Text Box 38" hidden="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1" name="Text Box 40" hidden="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2" name="Text Box 38" hidden="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03" name="Text Box 38" hidden="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4" name="Text Box 4" hidden="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1305" name="Text Box 5" hidden="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06" name="Text Box 34" hidden="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7" name="Text Box 5" hidden="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09" name="Text Box 24" hidden="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1" name="Text Box 5" hidden="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2" name="Text Box 5" hidden="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3" name="Text Box 5" hidden="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4" name="Text Box 5" hidden="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5" name="Text Box 5" hidden="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6" name="Text Box 5" hidden="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17" name="Text Box 34" hidden="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8" name="Text Box 153" hidden="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19" name="Text Box 154" hidden="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0" name="Text Box 24" hidden="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1" name="Text Box 3" hidden="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2" name="Text Box 4" hidden="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3" name="Text Box 5" hidden="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4" name="Text Box 6" hidden="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5" name="Text Box 7" hidden="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6" name="Text Box 8" hidden="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27" name="Text Box 34" hidden="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8" name="Text Box 24" hidden="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29" name="Text Box 5" hidden="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0" name="Text Box 5" hidden="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1" name="Text Box 5" hidden="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2" name="Text Box 5" hidden="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33" name="Text Box 34" hidden="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4" name="Text Box 5" hidden="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5" name="Text Box 5" hidden="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6" name="Text Box 24" hidden="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7" name="Text Box 5" hidden="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8" name="Text Box 5" hidden="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39" name="Text Box 5" hidden="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0" name="Text Box 5" hidden="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1" name="Text Box 5" hidden="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2" name="Text Box 5" hidden="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3" name="Text Box 5" hidden="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44" name="Text Box 34" hidden="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5" name="Text Box 153" hidden="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6" name="Text Box 154" hidden="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7" name="Text Box 24" hidden="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8" name="Text Box 3" hidden="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49" name="Text Box 4" hidden="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0" name="Text Box 5" hidden="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1" name="Text Box 6" hidden="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2" name="Text Box 7" hidden="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3" name="Text Box 8" hidden="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354" name="Text Box 34" hidden="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5" name="Text Box 24" hidden="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6" name="Text Box 5" hidden="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7" name="Text Box 5" hidden="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8" name="Text Box 5" hidden="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59" name="Text Box 5" hidden="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361" name="Text Box 38" hidden="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2" name="Text Box 57" hidden="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3" name="Text Box 57" hidden="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4" name="Text Box 57" hidden="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5" name="Text Box 5" hidden="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6" name="Text Box 57" hidden="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7" name="Text Box 5" hidden="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68" name="Text Box 5" hidden="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369" name="Text Box 10" hidden="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370" name="Text Box 5" hidden="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371" name="Text Box 8" hidden="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372" name="Text Box 9" hidden="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73" name="Text Box 5" hidden="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378" name="Text Box 38" hidden="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381" name="Text Box 38" hidden="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382" name="Text Box 38" hidden="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383" name="Text Box 38" hidden="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384" name="Text Box 38" hidden="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385" name="Text Box 38" hidden="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386" name="Text Box 38" hidden="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387" name="Text Box 38" hidden="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388" name="Text Box 38" hidden="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389" name="Text Box 38" hidden="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390" name="Text Box 38" hidden="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1391" name="Text Box 38" hidden="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392" name="Text Box 38" hidden="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393" name="Text Box 38" hidden="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394" name="Text Box 38" hidden="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395" name="Text Box 38" hidden="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396" name="Text Box 38" hidden="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397" name="Text Box 38" hidden="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398" name="Text Box 38" hidden="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399" name="Text Box 38" hidden="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00" name="Text Box 38" hidden="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01" name="Text Box 38" hidden="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02" name="Text Box 38" hidden="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03" name="Text Box 38" hidden="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04" name="Text Box 38" hidden="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405" name="Text Box 38" hidden="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06" name="Text Box 38" hidden="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07" name="Text Box 38" hidden="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08" name="Text Box 38" hidden="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09" name="Text Box 38" hidden="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10" name="Text Box 38" hidden="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11" name="Text Box 38" hidden="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12" name="Text Box 38" hidden="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13" name="Text Box 38" hidden="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14" name="Text Box 38" hidden="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15" name="Text Box 38" hidden="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16" name="Text Box 38" hidden="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17" name="Text Box 38" hidden="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18" name="Text Box 38" hidden="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19" name="Text Box 38" hidden="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22" name="Text Box 38" hidden="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23" name="Text Box 38" hidden="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24" name="Text Box 38" hidden="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25" name="Text Box 38" hidden="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26" name="Text Box 38" hidden="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29" name="Text Box 38" hidden="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30" name="Text Box 38" hidden="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31" name="Text Box 38" hidden="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32" name="Text Box 38" hidden="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33" name="Text Box 38" hidden="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34" name="Text Box 38" hidden="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35" name="Text Box 38" hidden="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36" name="Text Box 38" hidden="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461" name="Text Box 54" hidden="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462" name="Text Box 55" hidden="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481" name="Text Box 3" hidden="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2" name="Text Box 2" hidden="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3" name="Text Box 6" hidden="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4" name="Text Box 7" hidden="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5" name="Text Box 8" hidden="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6" name="Text Box 9" hidden="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87" name="Text Box 10" hidden="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88" name="Text Box 11" hidden="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89" name="Text Box 12" hidden="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0" name="Text Box 13" hidden="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1" name="Text Box 14" hidden="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92" name="Text Box 15" hidden="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93" name="Text Box 16" hidden="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4" name="Text Box 17" hidden="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5" name="Text Box 18" hidden="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96" name="Text Box 19" hidden="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497" name="Text Box 20" hidden="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8" name="Text Box 22" hidden="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499" name="Text Box 23" hidden="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00" name="Text Box 24" hidden="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01" name="Text Box 25" hidden="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2" name="Text Box 3" hidden="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3" name="Text Box 4" hidden="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4" name="Text Box 5" hidden="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5" name="Text Box 6" hidden="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6" name="Text Box 7" hidden="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7" name="Text Box 8" hidden="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8" name="Text Box 17" hidden="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09" name="Text Box 54" hidden="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10" name="Text Box 55" hidden="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11" name="Text Box 56" hidden="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12" name="Text Box 57" hidden="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3" name="Text Box 11" hidden="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4" name="Text Box 12" hidden="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5" name="Text Box 15" hidden="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6" name="Text Box 16" hidden="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7" name="Text Box 19" hidden="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8" name="Text Box 20" hidden="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19" name="Text Box 24" hidden="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1520" name="Text Box 25" hidden="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21" name="Text Box 5" hidden="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22" name="Text Box 5" hidden="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25" name="Text Box 5" hidden="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26" name="Text Box 5" hidden="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29" name="Text Box 34" hidden="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0" name="Text Box 5" hidden="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1" name="Text Box 5" hidden="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2" name="Text Box 24" hidden="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3" name="Text Box 5" hidden="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4" name="Text Box 5" hidden="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5" name="Text Box 5" hidden="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6" name="Text Box 5" hidden="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7" name="Text Box 5" hidden="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8" name="Text Box 5" hidden="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39" name="Text Box 5" hidden="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40" name="Text Box 34" hidden="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1" name="Text Box 153" hidden="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2" name="Text Box 154" hidden="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3" name="Text Box 24" hidden="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4" name="Text Box 3" hidden="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5" name="Text Box 4" hidden="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7" name="Text Box 6" hidden="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8" name="Text Box 7" hidden="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49" name="Text Box 8" hidden="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50" name="Text Box 34" hidden="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1" name="Text Box 24" hidden="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2" name="Text Box 5" hidden="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3" name="Text Box 5" hidden="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4" name="Text Box 5" hidden="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56" name="Text Box 34" hidden="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7" name="Text Box 24" hidden="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0" name="Text Box 5" hidden="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1" name="Text Box 5" hidden="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64" name="Text Box 34" hidden="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5" name="Text Box 153" hidden="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6" name="Text Box 154" hidden="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7" name="Text Box 24" hidden="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8" name="Text Box 3" hidden="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69" name="Text Box 4" hidden="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0" name="Text Box 5" hidden="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1" name="Text Box 6" hidden="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2" name="Text Box 7" hidden="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3" name="Text Box 8" hidden="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574" name="Text Box 34" hidden="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5" name="Text Box 24" hidden="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6" name="Text Box 5" hidden="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7" name="Text Box 5" hidden="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79" name="Text Box 1" hidden="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0" name="Text Box 2" hidden="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1" name="Text Box 3" hidden="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2" name="Text Box 4" hidden="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3" name="Text Box 6" hidden="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4" name="Text Box 7" hidden="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5" name="Text Box 8" hidden="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6" name="Text Box 9" hidden="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87" name="Text Box 10" hidden="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88" name="Text Box 11" hidden="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89" name="Text Box 12" hidden="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0" name="Text Box 13" hidden="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1" name="Text Box 14" hidden="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92" name="Text Box 15" hidden="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93" name="Text Box 16" hidden="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4" name="Text Box 17" hidden="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5" name="Text Box 18" hidden="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96" name="Text Box 19" hidden="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597" name="Text Box 20" hidden="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8" name="Text Box 22" hidden="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599" name="Text Box 23" hidden="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600" name="Text Box 24" hidden="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601" name="Text Box 25" hidden="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2" name="Text Box 24" hidden="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3" name="Text Box 4" hidden="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4" name="Text Box 5" hidden="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5" name="Text Box 24" hidden="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6" name="Text Box 4" hidden="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7" name="Text Box 5" hidden="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8" name="Text Box 38" hidden="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09" name="Text Box 39" hidden="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0" name="Text Box 40" hidden="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1" name="Text Box 41" hidden="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2" name="Text Box 42" hidden="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3" name="Text Box 43" hidden="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4" name="Text Box 44" hidden="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5" name="Text Box 45" hidden="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6" name="Text Box 46" hidden="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7" name="Text Box 47" hidden="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8" name="Text Box 48" hidden="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19" name="Text Box 49" hidden="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0" name="Text Box 50" hidden="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1" name="Text Box 51" hidden="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2" name="Text Box 52" hidden="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3" name="Text Box 53" hidden="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4" name="Text Box 54" hidden="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5" name="Text Box 55" hidden="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6" name="Text Box 57" hidden="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7" name="Text Box 38" hidden="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8" name="Text Box 38" hidden="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29" name="Text Box 40" hidden="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0" name="Text Box 38" hidden="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31" name="Text Box 38" hidden="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2" name="Text Box 4" hidden="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1633" name="Text Box 5" hidden="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34" name="Text Box 34" hidden="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5" name="Text Box 5" hidden="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6" name="Text Box 5" hidden="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7" name="Text Box 24" hidden="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8" name="Text Box 5" hidden="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39" name="Text Box 5" hidden="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0" name="Text Box 5" hidden="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1" name="Text Box 5" hidden="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2" name="Text Box 5" hidden="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3" name="Text Box 5" hidden="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4" name="Text Box 5" hidden="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45" name="Text Box 34" hidden="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6" name="Text Box 153" hidden="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7" name="Text Box 154" hidden="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8" name="Text Box 24" hidden="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49" name="Text Box 3" hidden="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0" name="Text Box 4" hidden="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1" name="Text Box 5" hidden="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2" name="Text Box 6" hidden="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3" name="Text Box 7" hidden="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4" name="Text Box 8" hidden="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55" name="Text Box 34" hidden="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6" name="Text Box 24" hidden="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7" name="Text Box 5" hidden="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59" name="Text Box 5" hidden="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61" name="Text Box 34" hidden="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2" name="Text Box 5" hidden="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4" name="Text Box 24" hidden="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5" name="Text Box 5" hidden="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6" name="Text Box 5" hidden="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7" name="Text Box 5" hidden="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8" name="Text Box 5" hidden="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69" name="Text Box 5" hidden="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0" name="Text Box 5" hidden="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1" name="Text Box 5" hidden="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72" name="Text Box 34" hidden="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3" name="Text Box 153" hidden="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4" name="Text Box 154" hidden="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5" name="Text Box 24" hidden="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6" name="Text Box 3" hidden="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7" name="Text Box 4" hidden="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79" name="Text Box 6" hidden="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0" name="Text Box 7" hidden="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1" name="Text Box 8" hidden="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682" name="Text Box 34" hidden="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3" name="Text Box 24" hidden="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4" name="Text Box 5" hidden="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6" name="Text Box 5" hidden="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88" name="Text Box 38" hidden="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689" name="Text Box 38" hidden="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0" name="Text Box 57" hidden="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1" name="Text Box 57" hidden="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2" name="Text Box 57" hidden="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3" name="Text Box 5" hidden="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4" name="Text Box 57" hidden="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697" name="Text Box 10" hidden="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698" name="Text Box 5" hidden="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699" name="Text Box 8" hidden="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700" name="Text Box 9" hidden="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01" name="Text Box 5" hidden="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02" name="Text Box 5" hidden="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04" name="Text Box 38" hidden="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05" name="Text Box 38" hidden="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06" name="Text Box 38" hidden="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07" name="Text Box 38" hidden="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08" name="Text Box 38" hidden="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09" name="Text Box 38" hidden="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10" name="Text Box 38" hidden="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11" name="Text Box 38" hidden="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12" name="Text Box 38" hidden="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13" name="Text Box 38" hidden="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14" name="Text Box 38" hidden="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15" name="Text Box 38" hidden="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16" name="Text Box 38" hidden="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17" name="Text Box 38" hidden="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18" name="Text Box 38" hidden="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1719" name="Text Box 38" hidden="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20" name="Text Box 38" hidden="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21" name="Text Box 38" hidden="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22" name="Text Box 38" hidden="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23" name="Text Box 38" hidden="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24" name="Text Box 38" hidden="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27" name="Text Box 38" hidden="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28" name="Text Box 38" hidden="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789" name="Text Box 54" hidden="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1790" name="Text Box 55" hidden="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09" name="Text Box 5" hidden="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10" name="Text Box 5" hidden="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13" name="Text Box 5" hidden="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14" name="Text Box 5" hidden="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17" name="Text Box 34" hidden="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18" name="Text Box 5" hidden="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19" name="Text Box 5" hidden="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0" name="Text Box 24" hidden="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1" name="Text Box 5" hidden="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2" name="Text Box 5" hidden="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3" name="Text Box 5" hidden="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4" name="Text Box 5" hidden="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5" name="Text Box 5" hidden="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6" name="Text Box 5" hidden="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7" name="Text Box 5" hidden="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28" name="Text Box 34" hidden="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29" name="Text Box 153" hidden="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0" name="Text Box 154" hidden="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1" name="Text Box 24" hidden="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2" name="Text Box 3" hidden="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3" name="Text Box 4" hidden="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4" name="Text Box 5" hidden="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5" name="Text Box 6" hidden="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6" name="Text Box 7" hidden="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7" name="Text Box 8" hidden="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38" name="Text Box 34" hidden="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39" name="Text Box 24" hidden="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0" name="Text Box 5" hidden="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1" name="Text Box 5" hidden="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2" name="Text Box 5" hidden="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3" name="Text Box 5" hidden="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44" name="Text Box 34" hidden="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5" name="Text Box 24" hidden="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6" name="Text Box 5" hidden="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7" name="Text Box 5" hidden="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8" name="Text Box 5" hidden="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49" name="Text Box 5" hidden="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0" name="Text Box 5" hidden="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1" name="Text Box 5" hidden="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52" name="Text Box 34" hidden="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3" name="Text Box 153" hidden="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4" name="Text Box 154" hidden="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5" name="Text Box 24" hidden="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6" name="Text Box 3" hidden="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7" name="Text Box 4" hidden="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8" name="Text Box 5" hidden="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59" name="Text Box 6" hidden="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0" name="Text Box 7" hidden="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1" name="Text Box 8" hidden="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862" name="Text Box 34" hidden="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3" name="Text Box 24" hidden="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4" name="Text Box 5" hidden="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5" name="Text Box 5" hidden="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6" name="Text Box 5" hidden="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7" name="Text Box 1" hidden="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8" name="Text Box 2" hidden="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69" name="Text Box 3" hidden="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0" name="Text Box 4" hidden="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1" name="Text Box 6" hidden="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2" name="Text Box 7" hidden="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3" name="Text Box 8" hidden="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4" name="Text Box 9" hidden="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5" name="Text Box 10" hidden="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76" name="Text Box 11" hidden="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77" name="Text Box 12" hidden="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8" name="Text Box 13" hidden="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79" name="Text Box 14" hidden="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0" name="Text Box 15" hidden="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1" name="Text Box 16" hidden="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82" name="Text Box 17" hidden="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83" name="Text Box 18" hidden="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4" name="Text Box 19" hidden="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5" name="Text Box 20" hidden="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86" name="Text Box 22" hidden="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87" name="Text Box 23" hidden="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8" name="Text Box 24" hidden="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1889" name="Text Box 25" hidden="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0" name="Text Box 24" hidden="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1" name="Text Box 4" hidden="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2" name="Text Box 5" hidden="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3" name="Text Box 24" hidden="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4" name="Text Box 4" hidden="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5" name="Text Box 5" hidden="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6" name="Text Box 38" hidden="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7" name="Text Box 39" hidden="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8" name="Text Box 40" hidden="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899" name="Text Box 41" hidden="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0" name="Text Box 42" hidden="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1" name="Text Box 43" hidden="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2" name="Text Box 44" hidden="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3" name="Text Box 45" hidden="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4" name="Text Box 46" hidden="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5" name="Text Box 47" hidden="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6" name="Text Box 48" hidden="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7" name="Text Box 49" hidden="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8" name="Text Box 50" hidden="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09" name="Text Box 51" hidden="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0" name="Text Box 52" hidden="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1" name="Text Box 53" hidden="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2" name="Text Box 54" hidden="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3" name="Text Box 55" hidden="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4" name="Text Box 57" hidden="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5" name="Text Box 38" hidden="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6" name="Text Box 38" hidden="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7" name="Text Box 40" hidden="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18" name="Text Box 38" hidden="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19" name="Text Box 38" hidden="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0" name="Text Box 4" hidden="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1921" name="Text Box 5" hidden="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22" name="Text Box 34" hidden="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3" name="Text Box 5" hidden="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5" name="Text Box 24" hidden="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29" name="Text Box 5" hidden="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0" name="Text Box 5" hidden="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1" name="Text Box 5" hidden="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2" name="Text Box 5" hidden="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33" name="Text Box 34" hidden="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4" name="Text Box 153" hidden="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5" name="Text Box 154" hidden="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6" name="Text Box 24" hidden="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7" name="Text Box 3" hidden="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8" name="Text Box 4" hidden="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39" name="Text Box 5" hidden="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0" name="Text Box 6" hidden="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1" name="Text Box 7" hidden="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2" name="Text Box 8" hidden="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43" name="Text Box 34" hidden="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4" name="Text Box 24" hidden="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5" name="Text Box 5" hidden="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6" name="Text Box 5" hidden="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7" name="Text Box 5" hidden="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48" name="Text Box 5" hidden="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49" name="Text Box 34" hidden="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0" name="Text Box 5" hidden="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1" name="Text Box 5" hidden="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2" name="Text Box 24" hidden="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3" name="Text Box 5" hidden="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4" name="Text Box 5" hidden="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5" name="Text Box 5" hidden="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6" name="Text Box 5" hidden="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7" name="Text Box 5" hidden="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8" name="Text Box 5" hidden="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59" name="Text Box 5" hidden="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60" name="Text Box 34" hidden="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1" name="Text Box 153" hidden="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2" name="Text Box 154" hidden="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3" name="Text Box 24" hidden="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4" name="Text Box 3" hidden="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5" name="Text Box 4" hidden="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6" name="Text Box 5" hidden="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7" name="Text Box 6" hidden="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8" name="Text Box 7" hidden="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69" name="Text Box 8" hidden="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1970" name="Text Box 34" hidden="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1" name="Text Box 24" hidden="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2" name="Text Box 5" hidden="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3" name="Text Box 5" hidden="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4" name="Text Box 5" hidden="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5" name="Text Box 5" hidden="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6" name="Text Box 38" hidden="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977" name="Text Box 38" hidden="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8" name="Text Box 57" hidden="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79" name="Text Box 57" hidden="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0" name="Text Box 57" hidden="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1" name="Text Box 5" hidden="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2" name="Text Box 57" hidden="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4" name="Text Box 5" hidden="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1985" name="Text Box 10" hidden="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987" name="Text Box 8" hidden="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1988" name="Text Box 9" hidden="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1992" name="Text Box 38" hidden="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993" name="Text Box 38" hidden="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994" name="Text Box 38" hidden="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95" name="Text Box 38" hidden="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1996" name="Text Box 38" hidden="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1997" name="Text Box 38" hidden="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1998" name="Text Box 38" hidden="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1999" name="Text Box 38" hidden="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00" name="Text Box 38" hidden="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01" name="Text Box 38" hidden="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02" name="Text Box 38" hidden="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03" name="Text Box 38" hidden="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04" name="Text Box 38" hidden="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05" name="Text Box 38" hidden="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06" name="Text Box 38" hidden="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2007" name="Text Box 38" hidden="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08" name="Text Box 38" hidden="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09" name="Text Box 38" hidden="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10" name="Text Box 38" hidden="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11" name="Text Box 38" hidden="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12" name="Text Box 38" hidden="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13" name="Text Box 38" hidden="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14" name="Text Box 38" hidden="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15" name="Text Box 38" hidden="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16" name="Text Box 38" hidden="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17" name="Text Box 38" hidden="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18" name="Text Box 38" hidden="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19" name="Text Box 38" hidden="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20" name="Text Box 38" hidden="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021" name="Text Box 38" hidden="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22" name="Text Box 38" hidden="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23" name="Text Box 38" hidden="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24" name="Text Box 38" hidden="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25" name="Text Box 38" hidden="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26" name="Text Box 38" hidden="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27" name="Text Box 38" hidden="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28" name="Text Box 38" hidden="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29" name="Text Box 38" hidden="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30" name="Text Box 38" hidden="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31" name="Text Box 38" hidden="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32" name="Text Box 38" hidden="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33" name="Text Box 38" hidden="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34" name="Text Box 38" hidden="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35" name="Text Box 38" hidden="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36" name="Text Box 38" hidden="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37" name="Text Box 38" hidden="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38" name="Text Box 38" hidden="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39" name="Text Box 38" hidden="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40" name="Text Box 38" hidden="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41" name="Text Box 38" hidden="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42" name="Text Box 38" hidden="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43" name="Text Box 38" hidden="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44" name="Text Box 38" hidden="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45" name="Text Box 38" hidden="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46" name="Text Box 38" hidden="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47" name="Text Box 38" hidden="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48" name="Text Box 38" hidden="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49" name="Text Box 38" hidden="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50" name="Text Box 38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51" name="Text Box 38" hidden="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52" name="Text Box 38" hidden="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077" name="Text Box 54" hidden="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078" name="Text Box 55" hidden="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097" name="Text Box 3" hidden="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98" name="Text Box 2" hidden="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099" name="Text Box 6" hidden="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0" name="Text Box 7" hidden="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1" name="Text Box 8" hidden="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2" name="Text Box 9" hidden="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3" name="Text Box 10" hidden="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04" name="Text Box 11" hidden="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05" name="Text Box 12" hidden="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6" name="Text Box 13" hidden="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07" name="Text Box 14" hidden="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08" name="Text Box 15" hidden="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09" name="Text Box 16" hidden="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0" name="Text Box 17" hidden="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1" name="Text Box 18" hidden="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12" name="Text Box 19" hidden="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13" name="Text Box 20" hidden="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4" name="Text Box 22" hidden="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5" name="Text Box 23" hidden="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16" name="Text Box 24" hidden="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17" name="Text Box 25" hidden="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8" name="Text Box 3" hidden="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19" name="Text Box 4" hidden="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0" name="Text Box 5" hidden="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1" name="Text Box 6" hidden="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2" name="Text Box 7" hidden="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3" name="Text Box 8" hidden="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4" name="Text Box 17" hidden="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5" name="Text Box 54" hidden="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6" name="Text Box 55" hidden="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7" name="Text Box 56" hidden="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128" name="Text Box 57" hidden="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29" name="Text Box 11" hidden="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0" name="Text Box 12" hidden="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1" name="Text Box 15" hidden="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2" name="Text Box 16" hidden="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3" name="Text Box 19" hidden="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4" name="Text Box 20" hidden="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5" name="Text Box 24" hidden="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136" name="Text Box 25" hidden="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37" name="Text Box 24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38" name="Text Box 26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39" name="Text Box 27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0" name="Text Box 28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1" name="Text Box 29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2" name="Text Box 30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3" name="Text Box 3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4" name="Text Box 32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6" name="Text Box 34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7" name="Text Box 35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8" name="Text Box 36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49" name="Text Box 37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0" name="Text Box 38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2" name="Text Box 40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4" name="Text Box 42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5" name="Text Box 43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6" name="Text Box 44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7" name="Text Box 45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59" name="Text Box 47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0" name="Text Box 48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1" name="Text Box 49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2" name="Text Box 50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3" name="Text Box 5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4" name="Text Box 52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5" name="Text Box 53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6" name="Text Box 54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7" name="Text Box 55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8" name="Text Box 56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69" name="Text Box 57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0" name="Text Box 58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1" name="Text Box 59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2" name="Text Box 60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3" name="Text Box 6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4" name="Text Box 62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47625</xdr:rowOff>
    </xdr:to>
    <xdr:sp macro="" textlink="">
      <xdr:nvSpPr>
        <xdr:cNvPr id="2176" name="Text Box 64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2177" name="Text Box 65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2178" name="Text Box 9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3" name="Text Box 5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4" name="Text Box 6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185" name="Text Box 7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2186" name="Text Box 12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28575</xdr:rowOff>
    </xdr:to>
    <xdr:sp macro="" textlink="">
      <xdr:nvSpPr>
        <xdr:cNvPr id="2187" name="Text Box 13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88" name="Text Box 24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89" name="Text Box 26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0" name="Text Box 27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1" name="Text Box 28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2" name="Text Box 29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3" name="Text Box 30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4" name="Text Box 3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7" name="Text Box 34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8" name="Text Box 35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199" name="Text Box 36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0" name="Text Box 37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1" name="Text Box 38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3" name="Text Box 40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4" name="Text Box 4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5" name="Text Box 42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6" name="Text Box 43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7" name="Text Box 44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8" name="Text Box 45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0" name="Text Box 47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1" name="Text Box 48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2" name="Text Box 49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3" name="Text Box 50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4" name="Text Box 5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5" name="Text Box 52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6" name="Text Box 53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7" name="Text Box 54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8" name="Text Box 55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19" name="Text Box 56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0" name="Text Box 57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1" name="Text Box 58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2" name="Text Box 59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3" name="Text Box 60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4" name="Text Box 6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5" name="Text Box 62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27" name="Text Box 64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228" name="Text Box 65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229" name="Text Box 9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2" name="Text Box 17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39" name="Text Box 5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0" name="Text Box 6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2" name="Text Box 8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3" name="Text Box 16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4" name="Text Box 19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5" name="Text Box 20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6" name="Text Box 2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7" name="Text Box 22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49" name="Text Box 3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50" name="Text Box 32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19050</xdr:rowOff>
    </xdr:to>
    <xdr:sp macro="" textlink="">
      <xdr:nvSpPr>
        <xdr:cNvPr id="2252" name="Text Box 35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53" name="Text Box 57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54" name="Text Box 57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55" name="Text Box 57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56" name="Text Box 57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258" name="Text Box 38" hidden="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259" name="Text Box 38" hidden="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2260" name="Text Box 38" hidden="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2261" name="Text Box 38" hidden="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179</xdr:row>
      <xdr:rowOff>0</xdr:rowOff>
    </xdr:from>
    <xdr:ext cx="76200" cy="342900"/>
    <xdr:sp macro="" textlink="">
      <xdr:nvSpPr>
        <xdr:cNvPr id="2262" name="Text Box 39" hidden="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39624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2265" name="Text Box 38" hidden="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542924"/>
    <xdr:sp macro="" textlink="">
      <xdr:nvSpPr>
        <xdr:cNvPr id="2267" name="Text Box 38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542924"/>
    <xdr:sp macro="" textlink="">
      <xdr:nvSpPr>
        <xdr:cNvPr id="2268" name="Text Box 38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2269" name="Text Box 5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0" name="Text Box 5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3" name="Text Box 5" hidden="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274" name="Text Box 38" hidden="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75" name="Text Box 38" hidden="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278" name="Text Box 38" hidden="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279" name="Text Box 38" hidden="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280" name="Text Box 34" hidden="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1" name="Text Box 5" hidden="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2" name="Text Box 5" hidden="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3" name="Text Box 24" hidden="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4" name="Text Box 5" hidden="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5" name="Text Box 5" hidden="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6" name="Text Box 5" hidden="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8" name="Text Box 5" hidden="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89" name="Text Box 5" hidden="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0" name="Text Box 5" hidden="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2" name="Text Box 153" hidden="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3" name="Text Box 154" hidden="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4" name="Text Box 24" hidden="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5" name="Text Box 3" hidden="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6" name="Text Box 4" hidden="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7" name="Text Box 5" hidden="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8" name="Text Box 6" hidden="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299" name="Text Box 7" hidden="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0" name="Text Box 8" hidden="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01" name="Text Box 34" hidden="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2" name="Text Box 24" hidden="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07" name="Text Box 34" hidden="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8" name="Text Box 24" hidden="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09" name="Text Box 5" hidden="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0" name="Text Box 5" hidden="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1" name="Text Box 5" hidden="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2" name="Text Box 5" hidden="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3" name="Text Box 5" hidden="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15" name="Text Box 34" hidden="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6" name="Text Box 153" hidden="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7" name="Text Box 154" hidden="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8" name="Text Box 24" hidden="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19" name="Text Box 3" hidden="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0" name="Text Box 4" hidden="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2" name="Text Box 6" hidden="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3" name="Text Box 7" hidden="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4" name="Text Box 8" hidden="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25" name="Text Box 34" hidden="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6" name="Text Box 24" hidden="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7" name="Text Box 5" hidden="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8" name="Text Box 5" hidden="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0" name="Text Box 1" hidden="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1" name="Text Box 2" hidden="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2" name="Text Box 3" hidden="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3" name="Text Box 4" hidden="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4" name="Text Box 6" hidden="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5" name="Text Box 7" hidden="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6" name="Text Box 8" hidden="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7" name="Text Box 9" hidden="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38" name="Text Box 10" hidden="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39" name="Text Box 11" hidden="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40" name="Text Box 12" hidden="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41" name="Text Box 13" hidden="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42" name="Text Box 14" hidden="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43" name="Text Box 15" hidden="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44" name="Text Box 16" hidden="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45" name="Text Box 17" hidden="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46" name="Text Box 18" hidden="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47" name="Text Box 19" hidden="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48" name="Text Box 20" hidden="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49" name="Text Box 22" hidden="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0" name="Text Box 23" hidden="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51" name="Text Box 24" hidden="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352" name="Text Box 25" hidden="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3" name="Text Box 24" hidden="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4" name="Text Box 4" hidden="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5" name="Text Box 5" hidden="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6" name="Text Box 24" hidden="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7" name="Text Box 4" hidden="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8" name="Text Box 5" hidden="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0" name="Text Box 39" hidden="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1" name="Text Box 40" hidden="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2" name="Text Box 41" hidden="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3" name="Text Box 42" hidden="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4" name="Text Box 43" hidden="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5" name="Text Box 44" hidden="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6" name="Text Box 45" hidden="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7" name="Text Box 46" hidden="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8" name="Text Box 47" hidden="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69" name="Text Box 48" hidden="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0" name="Text Box 49" hidden="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1" name="Text Box 50" hidden="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2" name="Text Box 51" hidden="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3" name="Text Box 52" hidden="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4" name="Text Box 53" hidden="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5" name="Text Box 54" hidden="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6" name="Text Box 55" hidden="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7" name="Text Box 57" hidden="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0" name="Text Box 40" hidden="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3" name="Text Box 4" hidden="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2384" name="Text Box 5" hidden="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85" name="Text Box 34" hidden="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6" name="Text Box 5" hidden="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7" name="Text Box 5" hidden="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8" name="Text Box 24" hidden="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89" name="Text Box 5" hidden="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0" name="Text Box 5" hidden="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1" name="Text Box 5" hidden="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2" name="Text Box 5" hidden="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3" name="Text Box 5" hidden="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4" name="Text Box 5" hidden="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5" name="Text Box 5" hidden="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396" name="Text Box 34" hidden="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7" name="Text Box 153" hidden="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8" name="Text Box 154" hidden="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399" name="Text Box 24" hidden="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0" name="Text Box 3" hidden="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1" name="Text Box 4" hidden="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2" name="Text Box 5" hidden="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3" name="Text Box 6" hidden="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4" name="Text Box 7" hidden="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5" name="Text Box 8" hidden="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406" name="Text Box 34" hidden="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7" name="Text Box 24" hidden="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8" name="Text Box 5" hidden="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09" name="Text Box 5" hidden="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0" name="Text Box 5" hidden="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1" name="Text Box 5" hidden="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412" name="Text Box 34" hidden="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3" name="Text Box 5" hidden="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4" name="Text Box 5" hidden="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5" name="Text Box 24" hidden="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6" name="Text Box 5" hidden="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7" name="Text Box 5" hidden="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8" name="Text Box 5" hidden="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19" name="Text Box 5" hidden="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0" name="Text Box 5" hidden="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1" name="Text Box 5" hidden="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2" name="Text Box 5" hidden="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423" name="Text Box 34" hidden="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4" name="Text Box 153" hidden="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5" name="Text Box 154" hidden="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6" name="Text Box 24" hidden="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7" name="Text Box 3" hidden="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8" name="Text Box 4" hidden="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29" name="Text Box 5" hidden="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0" name="Text Box 6" hidden="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1" name="Text Box 7" hidden="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2" name="Text Box 8" hidden="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433" name="Text Box 34" hidden="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4" name="Text Box 24" hidden="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5" name="Text Box 5" hidden="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6" name="Text Box 5" hidden="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7" name="Text Box 5" hidden="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8" name="Text Box 5" hidden="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1" name="Text Box 57" hidden="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2" name="Text Box 57" hidden="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3" name="Text Box 57" hidden="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4" name="Text Box 5" hidden="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5" name="Text Box 57" hidden="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6" name="Text Box 5" hidden="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47" name="Text Box 5" hidden="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48" name="Text Box 10" hidden="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449" name="Text Box 5" hidden="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2450" name="Text Box 8" hidden="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2451" name="Text Box 9" hidden="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52" name="Text Box 5" hidden="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53" name="Text Box 5" hidden="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454" name="Text Box 5" hidden="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55" name="Text Box 38" hidden="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56" name="Text Box 38" hidden="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57" name="Text Box 38" hidden="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58" name="Text Box 38" hidden="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59" name="Text Box 38" hidden="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60" name="Text Box 38" hidden="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61" name="Text Box 38" hidden="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62" name="Text Box 38" hidden="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63" name="Text Box 38" hidden="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64" name="Text Box 38" hidden="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65" name="Text Box 38" hidden="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66" name="Text Box 38" hidden="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67" name="Text Box 38" hidden="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68" name="Text Box 38" hidden="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69" name="Text Box 38" hidden="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2470" name="Text Box 38" hidden="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71" name="Text Box 38" hidden="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72" name="Text Box 38" hidden="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73" name="Text Box 38" hidden="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74" name="Text Box 38" hidden="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75" name="Text Box 38" hidden="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76" name="Text Box 38" hidden="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77" name="Text Box 38" hidden="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78" name="Text Box 38" hidden="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79" name="Text Box 38" hidden="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80" name="Text Box 38" hidden="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81" name="Text Box 38" hidden="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82" name="Text Box 38" hidden="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83" name="Text Box 38" hidden="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484" name="Text Box 38" hidden="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85" name="Text Box 38" hidden="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86" name="Text Box 38" hidden="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87" name="Text Box 38" hidden="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88" name="Text Box 38" hidden="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89" name="Text Box 38" hidden="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90" name="Text Box 38" hidden="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491" name="Text Box 38" hidden="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492" name="Text Box 38" hidden="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93" name="Text Box 38" hidden="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494" name="Text Box 38" hidden="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95" name="Text Box 38" hidden="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496" name="Text Box 38" hidden="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497" name="Text Box 38" hidden="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498" name="Text Box 38" hidden="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499" name="Text Box 38" hidden="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00" name="Text Box 38" hidden="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01" name="Text Box 38" hidden="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02" name="Text Box 38" hidden="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03" name="Text Box 38" hidden="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504" name="Text Box 38" hidden="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05" name="Text Box 38" hidden="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06" name="Text Box 38" hidden="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07" name="Text Box 38" hidden="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08" name="Text Box 38" hidden="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09" name="Text Box 38" hidden="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10" name="Text Box 38" hidden="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511" name="Text Box 38" hidden="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12" name="Text Box 38" hidden="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513" name="Text Box 38" hidden="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14" name="Text Box 38" hidden="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15" name="Text Box 38" hidden="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16" name="Text Box 38" hidden="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17" name="Text Box 38" hidden="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18" name="Text Box 38" hidden="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19" name="Text Box 38" hidden="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20" name="Text Box 38" hidden="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21" name="Text Box 38" hidden="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22" name="Text Box 38" hidden="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23" name="Text Box 38" hidden="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524" name="Text Box 38" hidden="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2525" name="Text Box 38" hidden="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26" name="Text Box 38" hidden="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27" name="Text Box 38" hidden="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28" name="Text Box 38" hidden="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29" name="Text Box 38" hidden="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530" name="Text Box 38" hidden="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31" name="Text Box 38" hidden="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532" name="Text Box 38" hidden="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533" name="Text Box 38" hidden="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34" name="Text Box 38" hidden="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535" name="Text Box 38" hidden="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36" name="Text Box 38" hidden="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537" name="Text Box 38" hidden="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38" name="Text Box 38" hidden="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539" name="Text Box 38" hidden="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540" name="Text Box 54" hidden="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541" name="Text Box 55" hidden="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42" name="Text Box 38" hidden="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543" name="Text Box 38" hidden="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44" name="Text Box 38" hidden="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45" name="Text Box 38" hidden="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46" name="Text Box 38" hidden="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47" name="Text Box 38" hidden="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48" name="Text Box 38" hidden="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49" name="Text Box 38" hidden="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50" name="Text Box 38" hidden="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51" name="Text Box 38" hidden="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52" name="Text Box 38" hidden="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53" name="Text Box 38" hidden="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54" name="Text Box 38" hidden="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55" name="Text Box 38" hidden="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56" name="Text Box 38" hidden="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57" name="Text Box 38" hidden="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558" name="Text Box 38" hidden="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559" name="Text Box 38" hidden="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60" name="Text Box 5" hidden="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61" name="Text Box 5" hidden="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562" name="Text Box 38" hidden="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63" name="Text Box 38" hidden="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64" name="Text Box 5" hidden="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65" name="Text Box 5" hidden="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566" name="Text Box 38" hidden="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567" name="Text Box 38" hidden="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568" name="Text Box 34" hidden="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69" name="Text Box 5" hidden="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0" name="Text Box 5" hidden="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1" name="Text Box 24" hidden="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2" name="Text Box 5" hidden="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3" name="Text Box 5" hidden="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4" name="Text Box 5" hidden="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5" name="Text Box 5" hidden="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6" name="Text Box 5" hidden="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7" name="Text Box 5" hidden="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78" name="Text Box 5" hidden="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579" name="Text Box 34" hidden="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0" name="Text Box 153" hidden="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1" name="Text Box 154" hidden="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2" name="Text Box 24" hidden="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3" name="Text Box 3" hidden="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4" name="Text Box 4" hidden="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5" name="Text Box 5" hidden="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6" name="Text Box 6" hidden="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7" name="Text Box 7" hidden="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88" name="Text Box 8" hidden="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589" name="Text Box 34" hidden="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0" name="Text Box 24" hidden="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1" name="Text Box 5" hidden="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2" name="Text Box 5" hidden="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3" name="Text Box 5" hidden="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4" name="Text Box 5" hidden="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595" name="Text Box 34" hidden="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6" name="Text Box 24" hidden="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7" name="Text Box 5" hidden="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8" name="Text Box 5" hidden="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599" name="Text Box 5" hidden="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0" name="Text Box 5" hidden="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1" name="Text Box 5" hidden="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2" name="Text Box 5" hidden="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03" name="Text Box 34" hidden="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4" name="Text Box 153" hidden="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5" name="Text Box 154" hidden="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6" name="Text Box 24" hidden="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7" name="Text Box 3" hidden="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8" name="Text Box 4" hidden="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09" name="Text Box 5" hidden="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0" name="Text Box 6" hidden="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1" name="Text Box 7" hidden="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2" name="Text Box 8" hidden="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13" name="Text Box 34" hidden="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4" name="Text Box 24" hidden="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5" name="Text Box 5" hidden="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6" name="Text Box 5" hidden="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7" name="Text Box 5" hidden="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8" name="Text Box 1" hidden="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19" name="Text Box 2" hidden="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0" name="Text Box 3" hidden="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1" name="Text Box 4" hidden="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2" name="Text Box 6" hidden="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3" name="Text Box 7" hidden="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4" name="Text Box 8" hidden="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5" name="Text Box 9" hidden="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6" name="Text Box 10" hidden="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27" name="Text Box 11" hidden="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28" name="Text Box 12" hidden="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29" name="Text Box 13" hidden="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30" name="Text Box 14" hidden="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31" name="Text Box 15" hidden="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32" name="Text Box 16" hidden="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33" name="Text Box 17" hidden="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34" name="Text Box 18" hidden="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35" name="Text Box 19" hidden="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36" name="Text Box 20" hidden="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37" name="Text Box 22" hidden="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38" name="Text Box 23" hidden="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39" name="Text Box 24" hidden="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640" name="Text Box 25" hidden="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1" name="Text Box 24" hidden="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2" name="Text Box 4" hidden="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3" name="Text Box 5" hidden="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4" name="Text Box 24" hidden="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5" name="Text Box 4" hidden="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6" name="Text Box 5" hidden="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7" name="Text Box 38" hidden="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8" name="Text Box 39" hidden="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49" name="Text Box 40" hidden="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0" name="Text Box 41" hidden="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1" name="Text Box 42" hidden="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2" name="Text Box 43" hidden="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3" name="Text Box 44" hidden="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4" name="Text Box 45" hidden="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5" name="Text Box 46" hidden="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6" name="Text Box 47" hidden="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7" name="Text Box 48" hidden="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8" name="Text Box 49" hidden="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59" name="Text Box 50" hidden="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0" name="Text Box 51" hidden="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1" name="Text Box 52" hidden="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2" name="Text Box 53" hidden="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3" name="Text Box 54" hidden="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4" name="Text Box 55" hidden="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5" name="Text Box 57" hidden="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6" name="Text Box 38" hidden="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7" name="Text Box 38" hidden="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8" name="Text Box 40" hidden="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69" name="Text Box 38" hidden="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70" name="Text Box 38" hidden="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1" name="Text Box 4" hidden="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2672" name="Text Box 5" hidden="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73" name="Text Box 34" hidden="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4" name="Text Box 5" hidden="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5" name="Text Box 5" hidden="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6" name="Text Box 24" hidden="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7" name="Text Box 5" hidden="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8" name="Text Box 5" hidden="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79" name="Text Box 5" hidden="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0" name="Text Box 5" hidden="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1" name="Text Box 5" hidden="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2" name="Text Box 5" hidden="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3" name="Text Box 5" hidden="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84" name="Text Box 34" hidden="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5" name="Text Box 153" hidden="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6" name="Text Box 154" hidden="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7" name="Text Box 24" hidden="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8" name="Text Box 3" hidden="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89" name="Text Box 4" hidden="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0" name="Text Box 5" hidden="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1" name="Text Box 6" hidden="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2" name="Text Box 7" hidden="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3" name="Text Box 8" hidden="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694" name="Text Box 34" hidden="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5" name="Text Box 24" hidden="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6" name="Text Box 5" hidden="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7" name="Text Box 5" hidden="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8" name="Text Box 5" hidden="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699" name="Text Box 5" hidden="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700" name="Text Box 34" hidden="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1" name="Text Box 5" hidden="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2" name="Text Box 5" hidden="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3" name="Text Box 24" hidden="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4" name="Text Box 5" hidden="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5" name="Text Box 5" hidden="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6" name="Text Box 5" hidden="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7" name="Text Box 5" hidden="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8" name="Text Box 5" hidden="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09" name="Text Box 5" hidden="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0" name="Text Box 5" hidden="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711" name="Text Box 34" hidden="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2" name="Text Box 153" hidden="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3" name="Text Box 154" hidden="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4" name="Text Box 24" hidden="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5" name="Text Box 3" hidden="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6" name="Text Box 4" hidden="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7" name="Text Box 5" hidden="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8" name="Text Box 6" hidden="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19" name="Text Box 7" hidden="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0" name="Text Box 8" hidden="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721" name="Text Box 34" hidden="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2" name="Text Box 24" hidden="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3" name="Text Box 5" hidden="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4" name="Text Box 5" hidden="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5" name="Text Box 5" hidden="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6" name="Text Box 5" hidden="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7" name="Text Box 38" hidden="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28" name="Text Box 38" hidden="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29" name="Text Box 57" hidden="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0" name="Text Box 57" hidden="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1" name="Text Box 57" hidden="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2" name="Text Box 5" hidden="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3" name="Text Box 57" hidden="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4" name="Text Box 5" hidden="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35" name="Text Box 5" hidden="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36" name="Text Box 10" hidden="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737" name="Text Box 5" hidden="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2738" name="Text Box 8" hidden="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2739" name="Text Box 9" hidden="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40" name="Text Box 5" hidden="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41" name="Text Box 5" hidden="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742" name="Text Box 5" hidden="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43" name="Text Box 38" hidden="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44" name="Text Box 38" hidden="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45" name="Text Box 38" hidden="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46" name="Text Box 38" hidden="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47" name="Text Box 38" hidden="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48" name="Text Box 38" hidden="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49" name="Text Box 38" hidden="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50" name="Text Box 38" hidden="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51" name="Text Box 38" hidden="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52" name="Text Box 38" hidden="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53" name="Text Box 38" hidden="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54" name="Text Box 38" hidden="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55" name="Text Box 38" hidden="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56" name="Text Box 38" hidden="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57" name="Text Box 38" hidden="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2758" name="Text Box 38" hidden="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59" name="Text Box 38" hidden="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60" name="Text Box 38" hidden="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61" name="Text Box 38" hidden="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62" name="Text Box 38" hidden="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63" name="Text Box 38" hidden="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64" name="Text Box 38" hidden="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65" name="Text Box 38" hidden="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66" name="Text Box 38" hidden="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67" name="Text Box 38" hidden="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68" name="Text Box 38" hidden="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69" name="Text Box 38" hidden="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70" name="Text Box 38" hidden="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71" name="Text Box 38" hidden="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772" name="Text Box 38" hidden="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73" name="Text Box 38" hidden="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74" name="Text Box 38" hidden="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75" name="Text Box 38" hidden="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76" name="Text Box 38" hidden="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77" name="Text Box 38" hidden="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78" name="Text Box 38" hidden="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79" name="Text Box 38" hidden="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80" name="Text Box 38" hidden="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81" name="Text Box 38" hidden="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82" name="Text Box 38" hidden="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83" name="Text Box 38" hidden="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784" name="Text Box 38" hidden="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85" name="Text Box 38" hidden="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86" name="Text Box 38" hidden="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87" name="Text Box 38" hidden="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88" name="Text Box 38" hidden="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89" name="Text Box 38" hidden="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90" name="Text Box 38" hidden="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91" name="Text Box 38" hidden="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92" name="Text Box 38" hidden="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793" name="Text Box 38" hidden="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794" name="Text Box 38" hidden="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795" name="Text Box 38" hidden="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796" name="Text Box 38" hidden="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97" name="Text Box 38" hidden="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798" name="Text Box 38" hidden="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799" name="Text Box 38" hidden="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800" name="Text Box 38" hidden="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801" name="Text Box 38" hidden="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02" name="Text Box 38" hidden="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803" name="Text Box 38" hidden="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04" name="Text Box 38" hidden="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05" name="Text Box 38" hidden="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06" name="Text Box 38" hidden="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807" name="Text Box 38" hidden="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08" name="Text Box 38" hidden="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809" name="Text Box 38" hidden="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10" name="Text Box 38" hidden="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811" name="Text Box 38" hidden="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812" name="Text Box 38" hidden="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2813" name="Text Box 38" hidden="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14" name="Text Box 38" hidden="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815" name="Text Box 38" hidden="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16" name="Text Box 38" hidden="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817" name="Text Box 38" hidden="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2818" name="Text Box 38" hidden="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819" name="Text Box 38" hidden="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2820" name="Text Box 38" hidden="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2821" name="Text Box 38" hidden="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22" name="Text Box 38" hidden="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2823" name="Text Box 38" hidden="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24" name="Text Box 38" hidden="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2825" name="Text Box 38" hidden="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26" name="Text Box 38" hidden="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827" name="Text Box 38" hidden="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828" name="Text Box 54" hidden="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829" name="Text Box 55" hidden="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30" name="Text Box 38" hidden="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2831" name="Text Box 38" hidden="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32" name="Text Box 38" hidden="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33" name="Text Box 38" hidden="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34" name="Text Box 38" hidden="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35" name="Text Box 38" hidden="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36" name="Text Box 38" hidden="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37" name="Text Box 38" hidden="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38" name="Text Box 38" hidden="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39" name="Text Box 38" hidden="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40" name="Text Box 38" hidden="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41" name="Text Box 38" hidden="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42" name="Text Box 38" hidden="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43" name="Text Box 38" hidden="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44" name="Text Box 38" hidden="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45" name="Text Box 38" hidden="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2846" name="Text Box 38" hidden="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2847" name="Text Box 38" hidden="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2848" name="Text Box 3" hidden="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49" name="Text Box 2" hidden="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0" name="Text Box 6" hidden="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1" name="Text Box 7" hidden="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2" name="Text Box 8" hidden="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3" name="Text Box 9" hidden="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4" name="Text Box 10" hidden="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55" name="Text Box 11" hidden="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56" name="Text Box 12" hidden="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7" name="Text Box 13" hidden="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58" name="Text Box 14" hidden="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59" name="Text Box 15" hidden="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60" name="Text Box 16" hidden="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61" name="Text Box 17" hidden="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62" name="Text Box 18" hidden="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63" name="Text Box 19" hidden="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64" name="Text Box 20" hidden="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65" name="Text Box 22" hidden="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66" name="Text Box 23" hidden="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67" name="Text Box 24" hidden="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68" name="Text Box 25" hidden="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69" name="Text Box 3" hidden="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0" name="Text Box 4" hidden="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1" name="Text Box 5" hidden="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2" name="Text Box 6" hidden="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3" name="Text Box 7" hidden="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4" name="Text Box 8" hidden="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5" name="Text Box 17" hidden="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6" name="Text Box 54" hidden="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7" name="Text Box 55" hidden="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8" name="Text Box 56" hidden="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79" name="Text Box 57" hidden="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0" name="Text Box 11" hidden="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1" name="Text Box 12" hidden="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2" name="Text Box 15" hidden="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3" name="Text Box 16" hidden="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4" name="Text Box 19" hidden="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5" name="Text Box 20" hidden="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6" name="Text Box 24" hidden="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2887" name="Text Box 25" hidden="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88" name="Text Box 5" hidden="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89" name="Text Box 5" hidden="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890" name="Text Box 38" hidden="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91" name="Text Box 38" hidden="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92" name="Text Box 5" hidden="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93" name="Text Box 5" hidden="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2894" name="Text Box 38" hidden="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2895" name="Text Box 38" hidden="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896" name="Text Box 34" hidden="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97" name="Text Box 5" hidden="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98" name="Text Box 5" hidden="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899" name="Text Box 24" hidden="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0" name="Text Box 5" hidden="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1" name="Text Box 5" hidden="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2" name="Text Box 5" hidden="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3" name="Text Box 5" hidden="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4" name="Text Box 5" hidden="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5" name="Text Box 5" hidden="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6" name="Text Box 5" hidden="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07" name="Text Box 34" hidden="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8" name="Text Box 153" hidden="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09" name="Text Box 154" hidden="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0" name="Text Box 24" hidden="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1" name="Text Box 3" hidden="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2" name="Text Box 4" hidden="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3" name="Text Box 5" hidden="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4" name="Text Box 6" hidden="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5" name="Text Box 7" hidden="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6" name="Text Box 8" hidden="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17" name="Text Box 34" hidden="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8" name="Text Box 24" hidden="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19" name="Text Box 5" hidden="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0" name="Text Box 5" hidden="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1" name="Text Box 5" hidden="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2" name="Text Box 5" hidden="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23" name="Text Box 34" hidden="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4" name="Text Box 24" hidden="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5" name="Text Box 5" hidden="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6" name="Text Box 5" hidden="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7" name="Text Box 5" hidden="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8" name="Text Box 5" hidden="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29" name="Text Box 5" hidden="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0" name="Text Box 5" hidden="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31" name="Text Box 34" hidden="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2" name="Text Box 153" hidden="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3" name="Text Box 154" hidden="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4" name="Text Box 24" hidden="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5" name="Text Box 3" hidden="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6" name="Text Box 4" hidden="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7" name="Text Box 5" hidden="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8" name="Text Box 6" hidden="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39" name="Text Box 7" hidden="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0" name="Text Box 8" hidden="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41" name="Text Box 34" hidden="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2" name="Text Box 24" hidden="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3" name="Text Box 5" hidden="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4" name="Text Box 5" hidden="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5" name="Text Box 5" hidden="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6" name="Text Box 1" hidden="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7" name="Text Box 2" hidden="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8" name="Text Box 3" hidden="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49" name="Text Box 4" hidden="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0" name="Text Box 6" hidden="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1" name="Text Box 7" hidden="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2" name="Text Box 8" hidden="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3" name="Text Box 9" hidden="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4" name="Text Box 10" hidden="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55" name="Text Box 11" hidden="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56" name="Text Box 12" hidden="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7" name="Text Box 13" hidden="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58" name="Text Box 14" hidden="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59" name="Text Box 15" hidden="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60" name="Text Box 16" hidden="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61" name="Text Box 17" hidden="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62" name="Text Box 18" hidden="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63" name="Text Box 19" hidden="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64" name="Text Box 20" hidden="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65" name="Text Box 22" hidden="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66" name="Text Box 23" hidden="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67" name="Text Box 24" hidden="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2968" name="Text Box 25" hidden="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69" name="Text Box 24" hidden="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0" name="Text Box 4" hidden="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1" name="Text Box 5" hidden="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2" name="Text Box 24" hidden="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3" name="Text Box 4" hidden="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4" name="Text Box 5" hidden="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5" name="Text Box 38" hidden="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6" name="Text Box 39" hidden="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7" name="Text Box 40" hidden="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8" name="Text Box 41" hidden="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79" name="Text Box 42" hidden="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0" name="Text Box 43" hidden="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1" name="Text Box 44" hidden="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2" name="Text Box 45" hidden="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3" name="Text Box 46" hidden="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4" name="Text Box 47" hidden="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5" name="Text Box 48" hidden="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6" name="Text Box 49" hidden="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7" name="Text Box 50" hidden="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8" name="Text Box 51" hidden="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89" name="Text Box 52" hidden="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0" name="Text Box 53" hidden="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1" name="Text Box 54" hidden="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2" name="Text Box 55" hidden="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3" name="Text Box 57" hidden="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4" name="Text Box 38" hidden="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5" name="Text Box 38" hidden="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6" name="Text Box 40" hidden="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7" name="Text Box 38" hidden="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2998" name="Text Box 38" hidden="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2999" name="Text Box 4" hidden="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3000" name="Text Box 5" hidden="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01" name="Text Box 34" hidden="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2" name="Text Box 5" hidden="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3" name="Text Box 5" hidden="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4" name="Text Box 24" hidden="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5" name="Text Box 5" hidden="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6" name="Text Box 5" hidden="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7" name="Text Box 5" hidden="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8" name="Text Box 5" hidden="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09" name="Text Box 5" hidden="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0" name="Text Box 5" hidden="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1" name="Text Box 5" hidden="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12" name="Text Box 34" hidden="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3" name="Text Box 153" hidden="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4" name="Text Box 154" hidden="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5" name="Text Box 24" hidden="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6" name="Text Box 3" hidden="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7" name="Text Box 4" hidden="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8" name="Text Box 5" hidden="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19" name="Text Box 6" hidden="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0" name="Text Box 7" hidden="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1" name="Text Box 8" hidden="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22" name="Text Box 34" hidden="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3" name="Text Box 24" hidden="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4" name="Text Box 5" hidden="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5" name="Text Box 5" hidden="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6" name="Text Box 5" hidden="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7" name="Text Box 5" hidden="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28" name="Text Box 34" hidden="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29" name="Text Box 5" hidden="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0" name="Text Box 5" hidden="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1" name="Text Box 24" hidden="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2" name="Text Box 5" hidden="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3" name="Text Box 5" hidden="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4" name="Text Box 5" hidden="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5" name="Text Box 5" hidden="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6" name="Text Box 5" hidden="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7" name="Text Box 5" hidden="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38" name="Text Box 5" hidden="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39" name="Text Box 34" hidden="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0" name="Text Box 153" hidden="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1" name="Text Box 154" hidden="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2" name="Text Box 24" hidden="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3" name="Text Box 3" hidden="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4" name="Text Box 4" hidden="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5" name="Text Box 5" hidden="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6" name="Text Box 6" hidden="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7" name="Text Box 7" hidden="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48" name="Text Box 8" hidden="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049" name="Text Box 34" hidden="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0" name="Text Box 24" hidden="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1" name="Text Box 5" hidden="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2" name="Text Box 5" hidden="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3" name="Text Box 5" hidden="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4" name="Text Box 5" hidden="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5" name="Text Box 38" hidden="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056" name="Text Box 38" hidden="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7" name="Text Box 57" hidden="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8" name="Text Box 57" hidden="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59" name="Text Box 57" hidden="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0" name="Text Box 5" hidden="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1" name="Text Box 57" hidden="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2" name="Text Box 5" hidden="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3" name="Text Box 5" hidden="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064" name="Text Box 10" hidden="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065" name="Text Box 5" hidden="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3066" name="Text Box 8" hidden="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3067" name="Text Box 9" hidden="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8" name="Text Box 5" hidden="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69" name="Text Box 5" hidden="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070" name="Text Box 5" hidden="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071" name="Text Box 38" hidden="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072" name="Text Box 38" hidden="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073" name="Text Box 38" hidden="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74" name="Text Box 38" hidden="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075" name="Text Box 38" hidden="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076" name="Text Box 38" hidden="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077" name="Text Box 38" hidden="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78" name="Text Box 38" hidden="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079" name="Text Box 38" hidden="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080" name="Text Box 38" hidden="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081" name="Text Box 38" hidden="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082" name="Text Box 38" hidden="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083" name="Text Box 38" hidden="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084" name="Text Box 38" hidden="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085" name="Text Box 38" hidden="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3086" name="Text Box 38" hidden="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087" name="Text Box 38" hidden="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088" name="Text Box 38" hidden="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089" name="Text Box 38" hidden="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090" name="Text Box 38" hidden="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091" name="Text Box 38" hidden="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092" name="Text Box 38" hidden="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093" name="Text Box 38" hidden="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094" name="Text Box 38" hidden="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095" name="Text Box 38" hidden="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096" name="Text Box 38" hidden="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097" name="Text Box 38" hidden="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098" name="Text Box 38" hidden="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099" name="Text Box 38" hidden="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100" name="Text Box 38" hidden="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01" name="Text Box 38" hidden="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02" name="Text Box 38" hidden="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03" name="Text Box 38" hidden="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04" name="Text Box 38" hidden="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05" name="Text Box 38" hidden="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06" name="Text Box 38" hidden="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07" name="Text Box 38" hidden="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08" name="Text Box 38" hidden="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09" name="Text Box 38" hidden="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10" name="Text Box 38" hidden="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11" name="Text Box 38" hidden="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12" name="Text Box 38" hidden="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13" name="Text Box 38" hidden="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14" name="Text Box 38" hidden="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15" name="Text Box 38" hidden="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16" name="Text Box 38" hidden="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17" name="Text Box 38" hidden="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18" name="Text Box 38" hidden="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19" name="Text Box 38" hidden="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20" name="Text Box 38" hidden="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21" name="Text Box 38" hidden="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22" name="Text Box 38" hidden="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23" name="Text Box 38" hidden="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24" name="Text Box 38" hidden="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25" name="Text Box 38" hidden="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26" name="Text Box 38" hidden="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27" name="Text Box 38" hidden="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28" name="Text Box 38" hidden="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29" name="Text Box 38" hidden="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30" name="Text Box 38" hidden="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31" name="Text Box 38" hidden="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32" name="Text Box 38" hidden="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33" name="Text Box 38" hidden="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34" name="Text Box 38" hidden="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35" name="Text Box 38" hidden="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36" name="Text Box 38" hidden="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37" name="Text Box 38" hidden="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38" name="Text Box 38" hidden="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39" name="Text Box 38" hidden="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140" name="Text Box 38" hidden="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3141" name="Text Box 38" hidden="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42" name="Text Box 38" hidden="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43" name="Text Box 38" hidden="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44" name="Text Box 38" hidden="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45" name="Text Box 38" hidden="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146" name="Text Box 38" hidden="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47" name="Text Box 38" hidden="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148" name="Text Box 38" hidden="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149" name="Text Box 38" hidden="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50" name="Text Box 38" hidden="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151" name="Text Box 38" hidden="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52" name="Text Box 38" hidden="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153" name="Text Box 38" hidden="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54" name="Text Box 38" hidden="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155" name="Text Box 38" hidden="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3156" name="Text Box 54" hidden="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3157" name="Text Box 55" hidden="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58" name="Text Box 38" hidden="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159" name="Text Box 38" hidden="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60" name="Text Box 38" hidden="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61" name="Text Box 38" hidden="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62" name="Text Box 38" hidden="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63" name="Text Box 38" hidden="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64" name="Text Box 38" hidden="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65" name="Text Box 38" hidden="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66" name="Text Box 38" hidden="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67" name="Text Box 38" hidden="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68" name="Text Box 38" hidden="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69" name="Text Box 38" hidden="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70" name="Text Box 38" hidden="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71" name="Text Box 38" hidden="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72" name="Text Box 38" hidden="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73" name="Text Box 38" hidden="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174" name="Text Box 38" hidden="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175" name="Text Box 38" hidden="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76" name="Text Box 5" hidden="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77" name="Text Box 5" hidden="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178" name="Text Box 38" hidden="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79" name="Text Box 38" hidden="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0" name="Text Box 5" hidden="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1" name="Text Box 5" hidden="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182" name="Text Box 38" hidden="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183" name="Text Box 38" hidden="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184" name="Text Box 34" hidden="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5" name="Text Box 5" hidden="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6" name="Text Box 5" hidden="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7" name="Text Box 24" hidden="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8" name="Text Box 5" hidden="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89" name="Text Box 5" hidden="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0" name="Text Box 5" hidden="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1" name="Text Box 5" hidden="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2" name="Text Box 5" hidden="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3" name="Text Box 5" hidden="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4" name="Text Box 5" hidden="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195" name="Text Box 34" hidden="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6" name="Text Box 153" hidden="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7" name="Text Box 154" hidden="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8" name="Text Box 24" hidden="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199" name="Text Box 3" hidden="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0" name="Text Box 4" hidden="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1" name="Text Box 5" hidden="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2" name="Text Box 6" hidden="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3" name="Text Box 7" hidden="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4" name="Text Box 8" hidden="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05" name="Text Box 34" hidden="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6" name="Text Box 24" hidden="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7" name="Text Box 5" hidden="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8" name="Text Box 5" hidden="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09" name="Text Box 5" hidden="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0" name="Text Box 5" hidden="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11" name="Text Box 34" hidden="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2" name="Text Box 24" hidden="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3" name="Text Box 5" hidden="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4" name="Text Box 5" hidden="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5" name="Text Box 5" hidden="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6" name="Text Box 5" hidden="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7" name="Text Box 5" hidden="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18" name="Text Box 5" hidden="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19" name="Text Box 34" hidden="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0" name="Text Box 153" hidden="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1" name="Text Box 154" hidden="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2" name="Text Box 24" hidden="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3" name="Text Box 3" hidden="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4" name="Text Box 4" hidden="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5" name="Text Box 5" hidden="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6" name="Text Box 6" hidden="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7" name="Text Box 7" hidden="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28" name="Text Box 8" hidden="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29" name="Text Box 34" hidden="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0" name="Text Box 24" hidden="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1" name="Text Box 5" hidden="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2" name="Text Box 5" hidden="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3" name="Text Box 5" hidden="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4" name="Text Box 1" hidden="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5" name="Text Box 2" hidden="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6" name="Text Box 3" hidden="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7" name="Text Box 4" hidden="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8" name="Text Box 6" hidden="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39" name="Text Box 7" hidden="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0" name="Text Box 8" hidden="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1" name="Text Box 9" hidden="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2" name="Text Box 10" hidden="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43" name="Text Box 11" hidden="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44" name="Text Box 12" hidden="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5" name="Text Box 13" hidden="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6" name="Text Box 14" hidden="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47" name="Text Box 15" hidden="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48" name="Text Box 16" hidden="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49" name="Text Box 17" hidden="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0" name="Text Box 18" hidden="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51" name="Text Box 19" hidden="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52" name="Text Box 20" hidden="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3" name="Text Box 22" hidden="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4" name="Text Box 23" hidden="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55" name="Text Box 24" hidden="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200025"/>
    <xdr:sp macro="" textlink="">
      <xdr:nvSpPr>
        <xdr:cNvPr id="3256" name="Text Box 25" hidden="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7" name="Text Box 24" hidden="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8" name="Text Box 4" hidden="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59" name="Text Box 5" hidden="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0" name="Text Box 24" hidden="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1" name="Text Box 4" hidden="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2" name="Text Box 5" hidden="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3" name="Text Box 38" hidden="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4" name="Text Box 39" hidden="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5" name="Text Box 40" hidden="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6" name="Text Box 41" hidden="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7" name="Text Box 42" hidden="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8" name="Text Box 43" hidden="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69" name="Text Box 44" hidden="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0" name="Text Box 45" hidden="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1" name="Text Box 46" hidden="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2" name="Text Box 47" hidden="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3" name="Text Box 48" hidden="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4" name="Text Box 49" hidden="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5" name="Text Box 50" hidden="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6" name="Text Box 51" hidden="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7" name="Text Box 52" hidden="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8" name="Text Box 53" hidden="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79" name="Text Box 54" hidden="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0" name="Text Box 55" hidden="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1" name="Text Box 57" hidden="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2" name="Text Box 38" hidden="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3" name="Text Box 38" hidden="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4" name="Text Box 40" hidden="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5" name="Text Box 38" hidden="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86" name="Text Box 38" hidden="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87" name="Text Box 4" hidden="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179</xdr:row>
      <xdr:rowOff>0</xdr:rowOff>
    </xdr:from>
    <xdr:ext cx="76200" cy="200025"/>
    <xdr:sp macro="" textlink="">
      <xdr:nvSpPr>
        <xdr:cNvPr id="3288" name="Text Box 5" hidden="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289" name="Text Box 34" hidden="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0" name="Text Box 5" hidden="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1" name="Text Box 5" hidden="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2" name="Text Box 24" hidden="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3" name="Text Box 5" hidden="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4" name="Text Box 5" hidden="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5" name="Text Box 5" hidden="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6" name="Text Box 5" hidden="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7" name="Text Box 5" hidden="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8" name="Text Box 5" hidden="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299" name="Text Box 5" hidden="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300" name="Text Box 34" hidden="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1" name="Text Box 153" hidden="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2" name="Text Box 154" hidden="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3" name="Text Box 24" hidden="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4" name="Text Box 3" hidden="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5" name="Text Box 4" hidden="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6" name="Text Box 5" hidden="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7" name="Text Box 6" hidden="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8" name="Text Box 7" hidden="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09" name="Text Box 8" hidden="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310" name="Text Box 34" hidden="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1" name="Text Box 24" hidden="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2" name="Text Box 5" hidden="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3" name="Text Box 5" hidden="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4" name="Text Box 5" hidden="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5" name="Text Box 5" hidden="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316" name="Text Box 34" hidden="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7" name="Text Box 5" hidden="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8" name="Text Box 5" hidden="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19" name="Text Box 24" hidden="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0" name="Text Box 5" hidden="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1" name="Text Box 5" hidden="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2" name="Text Box 5" hidden="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3" name="Text Box 5" hidden="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4" name="Text Box 5" hidden="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5" name="Text Box 5" hidden="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6" name="Text Box 5" hidden="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327" name="Text Box 34" hidden="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8" name="Text Box 153" hidden="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29" name="Text Box 154" hidden="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0" name="Text Box 24" hidden="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1" name="Text Box 3" hidden="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2" name="Text Box 4" hidden="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3" name="Text Box 5" hidden="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4" name="Text Box 6" hidden="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5" name="Text Box 7" hidden="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6" name="Text Box 8" hidden="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200025"/>
    <xdr:sp macro="" textlink="">
      <xdr:nvSpPr>
        <xdr:cNvPr id="3337" name="Text Box 34" hidden="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8" name="Text Box 24" hidden="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39" name="Text Box 5" hidden="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0" name="Text Box 5" hidden="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1" name="Text Box 5" hidden="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2" name="Text Box 5" hidden="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3" name="Text Box 38" hidden="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44" name="Text Box 38" hidden="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5" name="Text Box 57" hidden="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6" name="Text Box 57" hidden="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7" name="Text Box 57" hidden="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8" name="Text Box 5" hidden="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49" name="Text Box 57" hidden="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50" name="Text Box 5" hidden="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51" name="Text Box 5" hidden="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352" name="Text Box 10" hidden="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353" name="Text Box 5" hidden="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3354" name="Text Box 8" hidden="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90500"/>
    <xdr:sp macro="" textlink="">
      <xdr:nvSpPr>
        <xdr:cNvPr id="3355" name="Text Box 9" hidden="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56" name="Text Box 5" hidden="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57" name="Text Box 5" hidden="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358" name="Text Box 5" hidden="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59" name="Text Box 38" hidden="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60" name="Text Box 38" hidden="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61" name="Text Box 38" hidden="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62" name="Text Box 38" hidden="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63" name="Text Box 38" hidden="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64" name="Text Box 38" hidden="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65" name="Text Box 38" hidden="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66" name="Text Box 38" hidden="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67" name="Text Box 38" hidden="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68" name="Text Box 38" hidden="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69" name="Text Box 38" hidden="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70" name="Text Box 38" hidden="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71" name="Text Box 38" hidden="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72" name="Text Box 38" hidden="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73" name="Text Box 38" hidden="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179</xdr:row>
      <xdr:rowOff>0</xdr:rowOff>
    </xdr:from>
    <xdr:ext cx="76200" cy="247650"/>
    <xdr:sp macro="" textlink="">
      <xdr:nvSpPr>
        <xdr:cNvPr id="3374" name="Text Box 38" hidden="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75" name="Text Box 38" hidden="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76" name="Text Box 38" hidden="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77" name="Text Box 38" hidden="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78" name="Text Box 38" hidden="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79" name="Text Box 38" hidden="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80" name="Text Box 38" hidden="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81" name="Text Box 38" hidden="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382" name="Text Box 38" hidden="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383" name="Text Box 38" hidden="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84" name="Text Box 38" hidden="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85" name="Text Box 38" hidden="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86" name="Text Box 38" hidden="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87" name="Text Box 38" hidden="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388" name="Text Box 38" hidden="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389" name="Text Box 38" hidden="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390" name="Text Box 38" hidden="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391" name="Text Box 38" hidden="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92" name="Text Box 38" hidden="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93" name="Text Box 38" hidden="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94" name="Text Box 38" hidden="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395" name="Text Box 38" hidden="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396" name="Text Box 38" hidden="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397" name="Text Box 38" hidden="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398" name="Text Box 38" hidden="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399" name="Text Box 38" hidden="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00" name="Text Box 38" hidden="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01" name="Text Box 38" hidden="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02" name="Text Box 38" hidden="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03" name="Text Box 38" hidden="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04" name="Text Box 38" hidden="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05" name="Text Box 38" hidden="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06" name="Text Box 38" hidden="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07" name="Text Box 38" hidden="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408" name="Text Box 38" hidden="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09" name="Text Box 38" hidden="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10" name="Text Box 38" hidden="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11" name="Text Box 38" hidden="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12" name="Text Box 38" hidden="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13" name="Text Box 38" hidden="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14" name="Text Box 38" hidden="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415" name="Text Box 38" hidden="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16" name="Text Box 38" hidden="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417" name="Text Box 38" hidden="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18" name="Text Box 38" hidden="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19" name="Text Box 38" hidden="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20" name="Text Box 38" hidden="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21" name="Text Box 38" hidden="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22" name="Text Box 38" hidden="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23" name="Text Box 38" hidden="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24" name="Text Box 38" hidden="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25" name="Text Box 38" hidden="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26" name="Text Box 38" hidden="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27" name="Text Box 38" hidden="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428" name="Text Box 38" hidden="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179</xdr:row>
      <xdr:rowOff>0</xdr:rowOff>
    </xdr:from>
    <xdr:ext cx="66675" cy="257175"/>
    <xdr:sp macro="" textlink="">
      <xdr:nvSpPr>
        <xdr:cNvPr id="3429" name="Text Box 38" hidden="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30" name="Text Box 38" hidden="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31" name="Text Box 38" hidden="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32" name="Text Box 38" hidden="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33" name="Text Box 38" hidden="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179</xdr:row>
      <xdr:rowOff>0</xdr:rowOff>
    </xdr:from>
    <xdr:ext cx="76200" cy="257175"/>
    <xdr:sp macro="" textlink="">
      <xdr:nvSpPr>
        <xdr:cNvPr id="3434" name="Text Box 38" hidden="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35" name="Text Box 38" hidden="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47650"/>
    <xdr:sp macro="" textlink="">
      <xdr:nvSpPr>
        <xdr:cNvPr id="3436" name="Text Box 38" hidden="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76200" cy="266700"/>
    <xdr:sp macro="" textlink="">
      <xdr:nvSpPr>
        <xdr:cNvPr id="3437" name="Text Box 38" hidden="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438" name="Text Box 38" hidden="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47650"/>
    <xdr:sp macro="" textlink="">
      <xdr:nvSpPr>
        <xdr:cNvPr id="3439" name="Text Box 38" hidden="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40" name="Text Box 38" hidden="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19075"/>
    <xdr:sp macro="" textlink="">
      <xdr:nvSpPr>
        <xdr:cNvPr id="3441" name="Text Box 38" hidden="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42" name="Text Box 38" hidden="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443" name="Text Box 38" hidden="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3444" name="Text Box 54" hidden="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3445" name="Text Box 55" hidden="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46" name="Text Box 38" hidden="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76225"/>
    <xdr:sp macro="" textlink="">
      <xdr:nvSpPr>
        <xdr:cNvPr id="3447" name="Text Box 38" hidden="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48" name="Text Box 38" hidden="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49" name="Text Box 38" hidden="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50" name="Text Box 38" hidden="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51" name="Text Box 38" hidden="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52" name="Text Box 38" hidden="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53" name="Text Box 38" hidden="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54" name="Text Box 38" hidden="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55" name="Text Box 38" hidden="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56" name="Text Box 38" hidden="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57" name="Text Box 38" hidden="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58" name="Text Box 38" hidden="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59" name="Text Box 38" hidden="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60" name="Text Box 38" hidden="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61" name="Text Box 38" hidden="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38125"/>
    <xdr:sp macro="" textlink="">
      <xdr:nvSpPr>
        <xdr:cNvPr id="3462" name="Text Box 38" hidden="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57175"/>
    <xdr:sp macro="" textlink="">
      <xdr:nvSpPr>
        <xdr:cNvPr id="3463" name="Text Box 38" hidden="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80975"/>
    <xdr:sp macro="" textlink="">
      <xdr:nvSpPr>
        <xdr:cNvPr id="3464" name="Text Box 3" hidden="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65" name="Text Box 2" hidden="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66" name="Text Box 6" hidden="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67" name="Text Box 7" hidden="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68" name="Text Box 8" hidden="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69" name="Text Box 9" hidden="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70" name="Text Box 10" hidden="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71" name="Text Box 11" hidden="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72" name="Text Box 12" hidden="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73" name="Text Box 13" hidden="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74" name="Text Box 14" hidden="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75" name="Text Box 15" hidden="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76" name="Text Box 16" hidden="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77" name="Text Box 17" hidden="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78" name="Text Box 18" hidden="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79" name="Text Box 19" hidden="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80" name="Text Box 20" hidden="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1" name="Text Box 22" hidden="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2" name="Text Box 23" hidden="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83" name="Text Box 24" hidden="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84" name="Text Box 25" hidden="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5" name="Text Box 3" hidden="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6" name="Text Box 4" hidden="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7" name="Text Box 5" hidden="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8" name="Text Box 6" hidden="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89" name="Text Box 7" hidden="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0" name="Text Box 8" hidden="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1" name="Text Box 17" hidden="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2" name="Text Box 54" hidden="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3" name="Text Box 55" hidden="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4" name="Text Box 56" hidden="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5"/>
    <xdr:sp macro="" textlink="">
      <xdr:nvSpPr>
        <xdr:cNvPr id="3495" name="Text Box 57" hidden="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96" name="Text Box 11" hidden="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97" name="Text Box 12" hidden="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98" name="Text Box 15" hidden="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499" name="Text Box 16" hidden="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500" name="Text Box 19" hidden="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501" name="Text Box 20" hidden="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502" name="Text Box 24" hidden="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179</xdr:row>
      <xdr:rowOff>0</xdr:rowOff>
    </xdr:from>
    <xdr:ext cx="76200" cy="200025"/>
    <xdr:sp macro="" textlink="">
      <xdr:nvSpPr>
        <xdr:cNvPr id="3503" name="Text Box 25" hidden="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4" name="Text Box 24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5" name="Text Box 26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6" name="Text Box 27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7" name="Text Box 28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8" name="Text Box 29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09" name="Text Box 30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0" name="Text Box 3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2" name="Text Box 33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3" name="Text Box 34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4" name="Text Box 35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5" name="Text Box 36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6" name="Text Box 37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7" name="Text Box 38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19" name="Text Box 40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0" name="Text Box 4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2" name="Text Box 43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3" name="Text Box 44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4" name="Text Box 45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6" name="Text Box 47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7" name="Text Box 48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8" name="Text Box 49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29" name="Text Box 50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0" name="Text Box 5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1" name="Text Box 52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2" name="Text Box 53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3" name="Text Box 54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4" name="Text Box 55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5" name="Text Box 56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6" name="Text Box 57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7" name="Text Box 58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8" name="Text Box 59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39" name="Text Box 60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40" name="Text Box 6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41" name="Text Box 62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71475"/>
    <xdr:sp macro="" textlink="">
      <xdr:nvSpPr>
        <xdr:cNvPr id="3543" name="Text Box 64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3544" name="Text Box 65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3545" name="Text Box 9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3553" name="Text Box 12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52425"/>
    <xdr:sp macro="" textlink="">
      <xdr:nvSpPr>
        <xdr:cNvPr id="3554" name="Text Box 13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55" name="Text Box 24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56" name="Text Box 26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58" name="Text Box 28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59" name="Text Box 29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0" name="Text Box 30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1" name="Text Box 3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2" name="Text Box 32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4" name="Text Box 34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5" name="Text Box 35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6" name="Text Box 36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7" name="Text Box 37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8" name="Text Box 38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0" name="Text Box 4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1" name="Text Box 4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2" name="Text Box 4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3" name="Text Box 4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4" name="Text Box 4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5" name="Text Box 45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6" name="Text Box 46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7" name="Text Box 47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8" name="Text Box 48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79" name="Text Box 49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0" name="Text Box 50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1" name="Text Box 5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2" name="Text Box 52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3" name="Text Box 53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4" name="Text Box 54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5" name="Text Box 55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6" name="Text Box 56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7" name="Text Box 57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8" name="Text Box 58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89" name="Text Box 59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90" name="Text Box 60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91" name="Text Box 6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92" name="Text Box 62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93" name="Text Box 63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8600"/>
    <xdr:sp macro="" textlink="">
      <xdr:nvSpPr>
        <xdr:cNvPr id="3594" name="Text Box 64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595" name="Text Box 65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9550"/>
    <xdr:sp macro="" textlink="">
      <xdr:nvSpPr>
        <xdr:cNvPr id="3596" name="Text Box 9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599" name="Text Box 17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0" name="Text Box 18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2" name="Text Box 20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3" name="Text Box 2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4" name="Text Box 22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5" name="Text Box 30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6" name="Text Box 3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7" name="Text Box 32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8" name="Text Box 34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342900"/>
    <xdr:sp macro="" textlink="">
      <xdr:nvSpPr>
        <xdr:cNvPr id="3619" name="Text Box 35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1" name="Text Box 17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4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5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6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38101</xdr:rowOff>
    </xdr:to>
    <xdr:sp macro="" textlink="">
      <xdr:nvSpPr>
        <xdr:cNvPr id="3627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28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29" name="Text Box 26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1" name="Text Box 28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2" name="Text Box 29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3" name="Text Box 30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4" name="Text Box 3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7" name="Text Box 34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8" name="Text Box 35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39" name="Text Box 36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0" name="Text Box 37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1" name="Text Box 38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3" name="Text Box 40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5" name="Text Box 42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6" name="Text Box 43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7" name="Text Box 44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8" name="Text Box 45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0" name="Text Box 47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1" name="Text Box 48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2" name="Text Box 49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3" name="Text Box 50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4" name="Text Box 5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5" name="Text Box 52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6" name="Text Box 53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7" name="Text Box 54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8" name="Text Box 55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59" name="Text Box 56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0" name="Text Box 57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1" name="Text Box 58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2" name="Text Box 59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3" name="Text Box 60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4" name="Text Box 6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5" name="Text Box 62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65432</xdr:rowOff>
    </xdr:to>
    <xdr:sp macro="" textlink="">
      <xdr:nvSpPr>
        <xdr:cNvPr id="3667" name="Text Box 64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3668" name="Text Box 65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180</xdr:row>
      <xdr:rowOff>38099</xdr:rowOff>
    </xdr:to>
    <xdr:sp macro="" textlink="">
      <xdr:nvSpPr>
        <xdr:cNvPr id="3669" name="Text Box 9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66675</xdr:colOff>
      <xdr:row>180</xdr:row>
      <xdr:rowOff>28575</xdr:rowOff>
    </xdr:to>
    <xdr:sp macro="" textlink="">
      <xdr:nvSpPr>
        <xdr:cNvPr id="3670" name="Text Box 9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66675</xdr:colOff>
      <xdr:row>180</xdr:row>
      <xdr:rowOff>28575</xdr:rowOff>
    </xdr:to>
    <xdr:sp macro="" textlink="">
      <xdr:nvSpPr>
        <xdr:cNvPr id="3671" name="Text Box 10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2" name="Text Box 24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3" name="Text Box 26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5" name="Text Box 28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6" name="Text Box 29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7" name="Text Box 30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8" name="Text Box 3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2" name="Text Box 35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3" name="Text Box 36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4" name="Text Box 37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5" name="Text Box 38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7" name="Text Box 40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8" name="Text Box 4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89" name="Text Box 42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0" name="Text Box 43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1" name="Text Box 44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2" name="Text Box 45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3" name="Text Box 46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4" name="Text Box 47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5" name="Text Box 48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6" name="Text Box 49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7" name="Text Box 50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8" name="Text Box 5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699" name="Text Box 52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0" name="Text Box 53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1" name="Text Box 54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2" name="Text Box 55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3" name="Text Box 56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4" name="Text Box 57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5" name="Text Box 58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6" name="Text Box 59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7" name="Text Box 60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8" name="Text Box 6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09" name="Text Box 62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10" name="Text Box 63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11" name="Text Box 64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12" name="Text Box 65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13" name="Text Box 9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4" name="Text Box 37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5" name="Text Box 38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7" name="Text Box 40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8" name="Text Box 4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19" name="Text Box 42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20" name="Text Box 52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181</xdr:row>
      <xdr:rowOff>104775</xdr:rowOff>
    </xdr:to>
    <xdr:sp macro="" textlink="">
      <xdr:nvSpPr>
        <xdr:cNvPr id="3721" name="Text Box 53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790575</xdr:colOff>
      <xdr:row>181</xdr:row>
      <xdr:rowOff>47624</xdr:rowOff>
    </xdr:to>
    <xdr:sp macro="" textlink="">
      <xdr:nvSpPr>
        <xdr:cNvPr id="3722" name="Text Box 10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179</xdr:row>
      <xdr:rowOff>0</xdr:rowOff>
    </xdr:from>
    <xdr:to>
      <xdr:col>1</xdr:col>
      <xdr:colOff>790575</xdr:colOff>
      <xdr:row>181</xdr:row>
      <xdr:rowOff>47624</xdr:rowOff>
    </xdr:to>
    <xdr:sp macro="" textlink="">
      <xdr:nvSpPr>
        <xdr:cNvPr id="3723" name="Text Box 1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4" name="Text Box 68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5" name="Text Box 69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6" name="Text Box 70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7" name="Text Box 7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8" name="Text Box 72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182</xdr:row>
      <xdr:rowOff>142875</xdr:rowOff>
    </xdr:to>
    <xdr:sp macro="" textlink="">
      <xdr:nvSpPr>
        <xdr:cNvPr id="3729" name="Text Box 73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0" name="Text Box 24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1" name="Text Box 26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2" name="Text Box 27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3" name="Text Box 28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4" name="Text Box 29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5" name="Text Box 30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6" name="Text Box 3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39" name="Text Box 34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0" name="Text Box 35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1" name="Text Box 36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2" name="Text Box 37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3" name="Text Box 38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5" name="Text Box 40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6" name="Text Box 4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7" name="Text Box 42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8" name="Text Box 43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0" name="Text Box 45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1" name="Text Box 46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2" name="Text Box 47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3" name="Text Box 48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4" name="Text Box 49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5" name="Text Box 50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6" name="Text Box 5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7" name="Text Box 52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8" name="Text Box 53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59" name="Text Box 54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0" name="Text Box 55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1" name="Text Box 56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2" name="Text Box 57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3" name="Text Box 58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4" name="Text Box 59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5" name="Text Box 60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6" name="Text Box 6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7" name="Text Box 62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8" name="Text Box 63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27357"/>
    <xdr:sp macro="" textlink="">
      <xdr:nvSpPr>
        <xdr:cNvPr id="3769" name="Text Box 64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70" name="Text Box 65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00024"/>
    <xdr:sp macro="" textlink="">
      <xdr:nvSpPr>
        <xdr:cNvPr id="3771" name="Text Box 9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00025"/>
    <xdr:sp macro="" textlink="">
      <xdr:nvSpPr>
        <xdr:cNvPr id="3772" name="Text Box 65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3771900" y="2983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00025"/>
    <xdr:sp macro="" textlink="">
      <xdr:nvSpPr>
        <xdr:cNvPr id="3773" name="Text Box 9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3771900" y="2983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03752"/>
    <xdr:sp macro="" textlink="">
      <xdr:nvSpPr>
        <xdr:cNvPr id="3774" name="Text Box 65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4207565" y="27191804"/>
          <a:ext cx="76200" cy="203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03752"/>
    <xdr:sp macro="" textlink="">
      <xdr:nvSpPr>
        <xdr:cNvPr id="3775" name="Text Box 9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4207565" y="27191804"/>
          <a:ext cx="76200" cy="203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00025"/>
    <xdr:sp macro="" textlink="">
      <xdr:nvSpPr>
        <xdr:cNvPr id="3776" name="Text Box 65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4207565" y="27191804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00025"/>
    <xdr:sp macro="" textlink="">
      <xdr:nvSpPr>
        <xdr:cNvPr id="3777" name="Text Box 9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4207565" y="27191804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76200" cy="1581150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3754100" y="1857375"/>
          <a:ext cx="7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905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828800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0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381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124325" y="23479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00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124325" y="1319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600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124325" y="118776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600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342900"/>
    <xdr:sp macro="" textlink="">
      <xdr:nvSpPr>
        <xdr:cNvPr id="24" name="Text Box 39" hidden="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" name="Text Box 5" hidden="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" name="Text Box 5" hidden="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" name="Text Box 34" hidden="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" name="Text Box 5" hidden="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" name="Text Box 5" hidden="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" name="Text Box 24" hidden="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" name="Text Box 5" hidden="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" name="Text Box 5" hidden="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" name="Text Box 5" hidden="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" name="Text Box 34" hidden="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" name="Text Box 153" hidden="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" name="Text Box 154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1" name="Text Box 24" hidden="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" name="Text Box 3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" name="Text Box 4" hidden="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5" name="Text Box 6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" name="Text Box 7" hidden="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" name="Text Box 8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8" name="Text Box 34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9" name="Text Box 24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" name="Text Box 5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" name="Text Box 5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3" name="Text Box 5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" name="Text Box 34" hidden="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" name="Text Box 24" hidden="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" name="Text Box 5" hidden="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" name="Text Box 5" hidden="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" name="Text Box 5" hidden="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" name="Text Box 34" hidden="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" name="Text Box 153" hidden="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" name="Text Box 154" hidden="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" name="Text Box 24" hidden="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" name="Text Box 3" hidden="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" name="Text Box 4" hidden="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" name="Text Box 5" hidden="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" name="Text Box 6" hidden="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" name="Text Box 7" hidden="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" name="Text Box 8" hidden="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2" name="Text Box 34" hidden="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3" name="Text Box 24" hidden="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4" name="Text Box 5" hidden="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5" name="Text Box 5" hidden="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6" name="Text Box 5" hidden="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7" name="Text Box 1" hidden="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9" name="Text Box 3" hidden="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0" name="Text Box 4" hidden="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1" name="Text Box 6" hidden="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2" name="Text Box 7" hidden="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" name="Text Box 8" hidden="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" name="Text Box 9" hidden="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" name="Text Box 10" hidden="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6" name="Text Box 11" hidden="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7" name="Text Box 12" hidden="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" name="Text Box 13" hidden="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" name="Text Box 14" hidden="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0" name="Text Box 15" hidden="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1" name="Text Box 16" hidden="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" name="Text Box 17" hidden="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" name="Text Box 18" hidden="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4" name="Text Box 19" hidden="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5" name="Text Box 20" hidden="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" name="Text Box 22" hidden="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" name="Text Box 23" hidden="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8" name="Text Box 24" hidden="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9" name="Text Box 25" hidden="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0" name="Text Box 24" hidden="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1" name="Text Box 4" hidden="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2" name="Text Box 5" hidden="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3" name="Text Box 24" hidden="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4" name="Text Box 4" hidden="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5" name="Text Box 5" hidden="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7" name="Text Box 39" hidden="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8" name="Text Box 40" hidden="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9" name="Text Box 41" hidden="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0" name="Text Box 42" hidden="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" name="Text Box 43" hidden="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" name="Text Box 44" hidden="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" name="Text Box 45" hidden="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4" name="Text Box 46" hidden="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5" name="Text Box 47" hidden="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" name="Text Box 48" hidden="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" name="Text Box 49" hidden="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" name="Text Box 50" hidden="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" name="Text Box 51" hidden="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" name="Text Box 52" hidden="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" name="Text Box 53" hidden="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" name="Text Box 54" hidden="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" name="Text Box 55" hidden="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" name="Text Box 57" hidden="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" name="Text Box 40" hidden="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" name="Text Box 4" hidden="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141" name="Text Box 5" hidden="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" name="Text Box 34" hidden="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" name="Text Box 5" hidden="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4" name="Text Box 5" hidden="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5" name="Text Box 24" hidden="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6" name="Text Box 5" hidden="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7" name="Text Box 5" hidden="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2" name="Text Box 5" hidden="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3" name="Text Box 34" hidden="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" name="Text Box 24" hidden="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" name="Text Box 3" hidden="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" name="Text Box 4" hidden="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" name="Text Box 6" hidden="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" name="Text Box 7" hidden="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" name="Text Box 8" hidden="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" name="Text Box 24" hidden="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" name="Text Box 5" hidden="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" name="Text Box 5" hidden="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" name="Text Box 5" hidden="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" name="Text Box 5" hidden="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" name="Text Box 34" hidden="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" name="Text Box 5" hidden="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" name="Text Box 5" hidden="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2" name="Text Box 24" hidden="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3" name="Text Box 5" hidden="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4" name="Text Box 5" hidden="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9" name="Text Box 5" hidden="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0" name="Text Box 34" hidden="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1" name="Text Box 153" hidden="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2" name="Text Box 154" hidden="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" name="Text Box 24" hidden="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" name="Text Box 3" hidden="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" name="Text Box 4" hidden="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" name="Text Box 6" hidden="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" name="Text Box 7" hidden="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" name="Text Box 8" hidden="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" name="Text Box 34" hidden="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" name="Text Box 24" hidden="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" name="Text Box 5" hidden="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" name="Text Box 57" hidden="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" name="Text Box 57" hidden="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" name="Text Box 57" hidden="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" name="Text Box 5" hidden="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" name="Text Box 57" hidden="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" name="Text Box 5" hidden="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" name="Text Box 5" hidden="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5" name="Text Box 10" hidden="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206" name="Text Box 5" hidden="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07" name="Text Box 8" hidden="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9" name="Text Box 5" hidden="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0" name="Text Box 5" hidden="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11" name="Text Box 5" hidden="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5" name="Text Box 5" hidden="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6" name="Text Box 5" hidden="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9" name="Text Box 5" hidden="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0" name="Text Box 5" hidden="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3" name="Text Box 34" hidden="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4" name="Text Box 5" hidden="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5" name="Text Box 5" hidden="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6" name="Text Box 24" hidden="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7" name="Text Box 5" hidden="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8" name="Text Box 5" hidden="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9" name="Text Box 5" hidden="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0" name="Text Box 5" hidden="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4" name="Text Box 34" hidden="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5" name="Text Box 153" hidden="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6" name="Text Box 154" hidden="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7" name="Text Box 24" hidden="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8" name="Text Box 3" hidden="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9" name="Text Box 4" hidden="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0" name="Text Box 5" hidden="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1" name="Text Box 6" hidden="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2" name="Text Box 7" hidden="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3" name="Text Box 8" hidden="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4" name="Text Box 34" hidden="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5" name="Text Box 24" hidden="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6" name="Text Box 5" hidden="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7" name="Text Box 5" hidden="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8" name="Text Box 5" hidden="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0" name="Text Box 34" hidden="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1" name="Text Box 24" hidden="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2" name="Text Box 5" hidden="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3" name="Text Box 5" hidden="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4" name="Text Box 5" hidden="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8" name="Text Box 34" hidden="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9" name="Text Box 153" hidden="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0" name="Text Box 154" hidden="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1" name="Text Box 24" hidden="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2" name="Text Box 3" hidden="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3" name="Text Box 4" hidden="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4" name="Text Box 5" hidden="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5" name="Text Box 6" hidden="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6" name="Text Box 7" hidden="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7" name="Text Box 8" hidden="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8" name="Text Box 34" hidden="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9" name="Text Box 24" hidden="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0" name="Text Box 5" hidden="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1" name="Text Box 5" hidden="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2" name="Text Box 5" hidden="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3" name="Text Box 1" hidden="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4" name="Text Box 2" hidden="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5" name="Text Box 3" hidden="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6" name="Text Box 4" hidden="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7" name="Text Box 6" hidden="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8" name="Text Box 7" hidden="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9" name="Text Box 8" hidden="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0" name="Text Box 9" hidden="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1" name="Text Box 10" hidden="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82" name="Text Box 11" hidden="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83" name="Text Box 12" hidden="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4" name="Text Box 13" hidden="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5" name="Text Box 14" hidden="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86" name="Text Box 15" hidden="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87" name="Text Box 16" hidden="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8" name="Text Box 17" hidden="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9" name="Text Box 18" hidden="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90" name="Text Box 19" hidden="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91" name="Text Box 20" hidden="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2" name="Text Box 22" hidden="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3" name="Text Box 23" hidden="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94" name="Text Box 24" hidden="1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395" name="Text Box 25" hidden="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6" name="Text Box 24" hidden="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7" name="Text Box 4" hidden="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8" name="Text Box 5" hidden="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9" name="Text Box 24" hidden="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0" name="Text Box 4" hidden="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1" name="Text Box 5" hidden="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3" name="Text Box 39" hidden="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4" name="Text Box 40" hidden="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5" name="Text Box 41" hidden="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6" name="Text Box 42" hidden="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7" name="Text Box 43" hidden="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8" name="Text Box 44" hidden="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9" name="Text Box 45" hidden="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0" name="Text Box 46" hidden="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1" name="Text Box 47" hidden="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2" name="Text Box 48" hidden="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3" name="Text Box 49" hidden="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4" name="Text Box 50" hidden="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5" name="Text Box 51" hidden="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6" name="Text Box 52" hidden="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7" name="Text Box 53" hidden="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8" name="Text Box 54" hidden="1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9" name="Text Box 55" hidden="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0" name="Text Box 57" hidden="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3" name="Text Box 40" hidden="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6" name="Text Box 4" hidden="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427" name="Text Box 5" hidden="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8" name="Text Box 34" hidden="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9" name="Text Box 5" hidden="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0" name="Text Box 5" hidden="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1" name="Text Box 24" hidden="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2" name="Text Box 5" hidden="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3" name="Text Box 5" hidden="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4" name="Text Box 5" hidden="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5" name="Text Box 5" hidden="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9" name="Text Box 34" hidden="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0" name="Text Box 153" hidden="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1" name="Text Box 154" hidden="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2" name="Text Box 24" hidden="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3" name="Text Box 3" hidden="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4" name="Text Box 4" hidden="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5" name="Text Box 5" hidden="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6" name="Text Box 6" hidden="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7" name="Text Box 7" hidden="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8" name="Text Box 8" hidden="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9" name="Text Box 34" hidden="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0" name="Text Box 24" hidden="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1" name="Text Box 5" hidden="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2" name="Text Box 5" hidden="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3" name="Text Box 5" hidden="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4" name="Text Box 5" hidden="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5" name="Text Box 34" hidden="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6" name="Text Box 5" hidden="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7" name="Text Box 5" hidden="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8" name="Text Box 24" hidden="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9" name="Text Box 5" hidden="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0" name="Text Box 5" hidden="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1" name="Text Box 5" hidden="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2" name="Text Box 5" hidden="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6" name="Text Box 34" hidden="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7" name="Text Box 153" hidden="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8" name="Text Box 154" hidden="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9" name="Text Box 24" hidden="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0" name="Text Box 3" hidden="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1" name="Text Box 4" hidden="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2" name="Text Box 5" hidden="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3" name="Text Box 6" hidden="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4" name="Text Box 7" hidden="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5" name="Text Box 8" hidden="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6" name="Text Box 34" hidden="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7" name="Text Box 24" hidden="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8" name="Text Box 5" hidden="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9" name="Text Box 5" hidden="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4" name="Text Box 57" hidden="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5" name="Text Box 57" hidden="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6" name="Text Box 57" hidden="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7" name="Text Box 5" hidden="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8" name="Text Box 57" hidden="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9" name="Text Box 5" hidden="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0" name="Text Box 5" hidden="1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491" name="Text Box 10" hidden="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492" name="Text Box 5" hidden="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493" name="Text Box 8" hidden="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494" name="Text Box 9" hidden="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5" name="Text Box 5" hidden="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6" name="Text Box 5" hidden="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497" name="Text Box 5" hidden="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1" name="Text Box 2" hidden="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2" name="Text Box 6" hidden="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3" name="Text Box 7" hidden="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4" name="Text Box 8" hidden="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5" name="Text Box 9" hidden="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6" name="Text Box 10" hidden="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07" name="Text Box 11" hidden="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08" name="Text Box 12" hidden="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09" name="Text Box 13" hidden="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0" name="Text Box 14" hidden="1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11" name="Text Box 15" hidden="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12" name="Text Box 16" hidden="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3" name="Text Box 17" hidden="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4" name="Text Box 18" hidden="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15" name="Text Box 19" hidden="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16" name="Text Box 20" hidden="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7" name="Text Box 22" hidden="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18" name="Text Box 23" hidden="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19" name="Text Box 24" hidden="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20" name="Text Box 25" hidden="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1" name="Text Box 3" hidden="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2" name="Text Box 4" hidden="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3" name="Text Box 5" hidden="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4" name="Text Box 6" hidden="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5" name="Text Box 7" hidden="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6" name="Text Box 8" hidden="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7" name="Text Box 17" hidden="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8" name="Text Box 54" hidden="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29" name="Text Box 55" hidden="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30" name="Text Box 56" hidden="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31" name="Text Box 57" hidden="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2" name="Text Box 11" hidden="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3" name="Text Box 12" hidden="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4" name="Text Box 15" hidden="1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5" name="Text Box 16" hidden="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6" name="Text Box 19" hidden="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7" name="Text Box 20" hidden="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8" name="Text Box 24" hidden="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639" name="Text Box 25" hidden="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0" name="Text Box 5" hidden="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1" name="Text Box 5" hidden="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4" name="Text Box 5" hidden="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8" name="Text Box 34" hidden="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49" name="Text Box 5" hidden="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0" name="Text Box 5" hidden="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1" name="Text Box 24" hidden="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2" name="Text Box 5" hidden="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3" name="Text Box 5" hidden="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4" name="Text Box 5" hidden="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5" name="Text Box 5" hidden="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6" name="Text Box 5" hidden="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7" name="Text Box 5" hidden="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8" name="Text Box 5" hidden="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59" name="Text Box 34" hidden="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0" name="Text Box 153" hidden="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1" name="Text Box 154" hidden="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2" name="Text Box 24" hidden="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3" name="Text Box 3" hidden="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4" name="Text Box 4" hidden="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5" name="Text Box 5" hidden="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6" name="Text Box 6" hidden="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7" name="Text Box 7" hidden="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8" name="Text Box 8" hidden="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69" name="Text Box 34" hidden="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0" name="Text Box 24" hidden="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1" name="Text Box 5" hidden="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2" name="Text Box 5" hidden="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3" name="Text Box 5" hidden="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4" name="Text Box 5" hidden="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5" name="Text Box 34" hidden="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6" name="Text Box 24" hidden="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8" name="Text Box 5" hidden="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79" name="Text Box 5" hidden="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0" name="Text Box 5" hidden="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1" name="Text Box 5" hidden="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2" name="Text Box 5" hidden="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3" name="Text Box 34" hidden="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4" name="Text Box 153" hidden="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5" name="Text Box 154" hidden="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6" name="Text Box 24" hidden="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7" name="Text Box 3" hidden="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8" name="Text Box 4" hidden="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89" name="Text Box 5" hidden="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0" name="Text Box 6" hidden="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1" name="Text Box 7" hidden="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2" name="Text Box 8" hidden="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3" name="Text Box 34" hidden="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4" name="Text Box 24" hidden="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5" name="Text Box 5" hidden="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6" name="Text Box 5" hidden="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7" name="Text Box 5" hidden="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8" name="Text Box 1" hidden="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699" name="Text Box 2" hidden="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0" name="Text Box 3" hidden="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1" name="Text Box 4" hidden="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2" name="Text Box 6" hidden="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3" name="Text Box 7" hidden="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4" name="Text Box 8" hidden="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5" name="Text Box 9" hidden="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6" name="Text Box 10" hidden="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07" name="Text Box 11" hidden="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08" name="Text Box 12" hidden="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09" name="Text Box 13" hidden="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0" name="Text Box 14" hidden="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11" name="Text Box 15" hidden="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12" name="Text Box 16" hidden="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3" name="Text Box 17" hidden="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4" name="Text Box 18" hidden="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15" name="Text Box 19" hidden="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16" name="Text Box 20" hidden="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7" name="Text Box 22" hidden="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18" name="Text Box 23" hidden="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19" name="Text Box 24" hidden="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720" name="Text Box 25" hidden="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1" name="Text Box 24" hidden="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2" name="Text Box 4" hidden="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3" name="Text Box 5" hidden="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4" name="Text Box 24" hidden="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5" name="Text Box 4" hidden="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6" name="Text Box 5" hidden="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8" name="Text Box 39" hidden="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29" name="Text Box 40" hidden="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0" name="Text Box 41" hidden="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1" name="Text Box 42" hidden="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2" name="Text Box 43" hidden="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3" name="Text Box 44" hidden="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4" name="Text Box 45" hidden="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5" name="Text Box 46" hidden="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6" name="Text Box 47" hidden="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7" name="Text Box 48" hidden="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8" name="Text Box 49" hidden="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39" name="Text Box 50" hidden="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0" name="Text Box 51" hidden="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1" name="Text Box 52" hidden="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2" name="Text Box 53" hidden="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3" name="Text Box 54" hidden="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4" name="Text Box 55" hidden="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5" name="Text Box 57" hidden="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8" name="Text Box 40" hidden="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1" name="Text Box 4" hidden="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752" name="Text Box 5" hidden="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3" name="Text Box 34" hidden="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4" name="Text Box 5" hidden="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5" name="Text Box 5" hidden="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6" name="Text Box 24" hidden="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7" name="Text Box 5" hidden="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8" name="Text Box 5" hidden="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59" name="Text Box 5" hidden="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0" name="Text Box 5" hidden="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1" name="Text Box 5" hidden="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2" name="Text Box 5" hidden="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3" name="Text Box 5" hidden="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4" name="Text Box 34" hidden="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5" name="Text Box 153" hidden="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6" name="Text Box 154" hidden="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7" name="Text Box 24" hidden="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8" name="Text Box 3" hidden="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69" name="Text Box 4" hidden="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0" name="Text Box 5" hidden="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1" name="Text Box 6" hidden="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2" name="Text Box 7" hidden="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3" name="Text Box 8" hidden="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4" name="Text Box 34" hidden="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5" name="Text Box 24" hidden="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6" name="Text Box 5" hidden="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7" name="Text Box 5" hidden="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8" name="Text Box 5" hidden="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79" name="Text Box 5" hidden="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0" name="Text Box 34" hidden="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1" name="Text Box 5" hidden="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2" name="Text Box 5" hidden="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3" name="Text Box 24" hidden="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4" name="Text Box 5" hidden="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5" name="Text Box 5" hidden="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6" name="Text Box 5" hidden="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7" name="Text Box 5" hidden="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8" name="Text Box 5" hidden="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89" name="Text Box 5" hidden="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0" name="Text Box 5" hidden="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1" name="Text Box 34" hidden="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2" name="Text Box 153" hidden="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3" name="Text Box 154" hidden="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4" name="Text Box 24" hidden="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5" name="Text Box 3" hidden="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6" name="Text Box 4" hidden="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7" name="Text Box 5" hidden="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8" name="Text Box 6" hidden="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799" name="Text Box 7" hidden="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0" name="Text Box 8" hidden="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1" name="Text Box 34" hidden="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2" name="Text Box 24" hidden="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3" name="Text Box 5" hidden="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4" name="Text Box 5" hidden="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5" name="Text Box 5" hidden="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6" name="Text Box 5" hidden="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7" name="Text Box 38" hidden="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08" name="Text Box 38" hidden="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09" name="Text Box 57" hidden="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0" name="Text Box 57" hidden="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1" name="Text Box 57" hidden="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2" name="Text Box 5" hidden="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3" name="Text Box 57" hidden="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4" name="Text Box 5" hidden="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15" name="Text Box 5" hidden="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16" name="Text Box 10" hidden="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817" name="Text Box 5" hidden="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818" name="Text Box 8" hidden="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819" name="Text Box 9" hidden="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20" name="Text Box 5" hidden="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21" name="Text Box 5" hidden="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822" name="Text Box 5" hidden="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23" name="Text Box 38" hidden="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25" name="Text Box 38" hidden="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26" name="Text Box 38" hidden="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27" name="Text Box 38" hidden="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14" name="Text Box 38" hidden="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16" name="Text Box 38" hidden="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17" name="Text Box 38" hidden="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924" name="Text Box 38" hidden="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925" name="Text Box 38" hidden="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26" name="Text Box 5" hidden="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27" name="Text Box 5" hidden="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929" name="Text Box 38" hidden="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1" name="Text Box 5" hidden="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932" name="Text Box 38" hidden="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933" name="Text Box 38" hidden="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4" name="Text Box 34" hidden="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5" name="Text Box 5" hidden="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6" name="Text Box 5" hidden="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7" name="Text Box 24" hidden="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39" name="Text Box 5" hidden="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0" name="Text Box 5" hidden="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1" name="Text Box 5" hidden="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4" name="Text Box 5" hidden="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5" name="Text Box 34" hidden="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6" name="Text Box 153" hidden="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7" name="Text Box 154" hidden="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8" name="Text Box 24" hidden="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49" name="Text Box 3" hidden="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0" name="Text Box 4" hidden="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1" name="Text Box 5" hidden="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2" name="Text Box 6" hidden="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3" name="Text Box 7" hidden="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4" name="Text Box 8" hidden="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5" name="Text Box 34" hidden="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6" name="Text Box 24" hidden="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7" name="Text Box 5" hidden="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59" name="Text Box 5" hidden="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0" name="Text Box 5" hidden="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1" name="Text Box 34" hidden="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2" name="Text Box 24" hidden="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3" name="Text Box 5" hidden="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4" name="Text Box 5" hidden="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6" name="Text Box 5" hidden="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7" name="Text Box 5" hidden="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8" name="Text Box 5" hidden="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69" name="Text Box 34" hidden="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0" name="Text Box 153" hidden="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1" name="Text Box 154" hidden="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2" name="Text Box 24" hidden="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3" name="Text Box 3" hidden="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4" name="Text Box 4" hidden="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5" name="Text Box 5" hidden="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6" name="Text Box 6" hidden="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7" name="Text Box 7" hidden="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8" name="Text Box 8" hidden="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79" name="Text Box 34" hidden="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0" name="Text Box 24" hidden="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1" name="Text Box 5" hidden="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2" name="Text Box 5" hidden="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3" name="Text Box 5" hidden="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4" name="Text Box 1" hidden="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5" name="Text Box 2" hidden="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6" name="Text Box 3" hidden="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7" name="Text Box 4" hidden="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8" name="Text Box 6" hidden="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89" name="Text Box 7" hidden="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0" name="Text Box 8" hidden="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1" name="Text Box 9" hidden="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2" name="Text Box 10" hidden="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93" name="Text Box 11" hidden="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94" name="Text Box 12" hidden="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5" name="Text Box 13" hidden="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6" name="Text Box 14" hidden="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97" name="Text Box 15" hidden="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998" name="Text Box 16" hidden="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999" name="Text Box 17" hidden="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0" name="Text Box 18" hidden="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01" name="Text Box 19" hidden="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02" name="Text Box 20" hidden="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3" name="Text Box 22" hidden="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4" name="Text Box 23" hidden="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05" name="Text Box 24" hidden="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006" name="Text Box 25" hidden="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7" name="Text Box 24" hidden="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8" name="Text Box 4" hidden="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09" name="Text Box 5" hidden="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0" name="Text Box 24" hidden="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1" name="Text Box 4" hidden="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2" name="Text Box 5" hidden="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3" name="Text Box 38" hidden="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4" name="Text Box 39" hidden="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5" name="Text Box 40" hidden="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6" name="Text Box 41" hidden="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7" name="Text Box 42" hidden="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8" name="Text Box 43" hidden="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19" name="Text Box 44" hidden="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0" name="Text Box 45" hidden="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1" name="Text Box 46" hidden="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2" name="Text Box 47" hidden="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3" name="Text Box 48" hidden="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4" name="Text Box 49" hidden="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5" name="Text Box 50" hidden="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6" name="Text Box 51" hidden="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7" name="Text Box 52" hidden="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8" name="Text Box 53" hidden="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29" name="Text Box 54" hidden="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0" name="Text Box 55" hidden="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1" name="Text Box 57" hidden="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2" name="Text Box 38" hidden="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3" name="Text Box 38" hidden="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4" name="Text Box 40" hidden="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5" name="Text Box 38" hidden="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6" name="Text Box 38" hidden="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7" name="Text Box 4" hidden="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1038" name="Text Box 5" hidden="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39" name="Text Box 34" hidden="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0" name="Text Box 5" hidden="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1" name="Text Box 5" hidden="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2" name="Text Box 24" hidden="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3" name="Text Box 5" hidden="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4" name="Text Box 5" hidden="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5" name="Text Box 5" hidden="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8" name="Text Box 5" hidden="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49" name="Text Box 5" hidden="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0" name="Text Box 34" hidden="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1" name="Text Box 153" hidden="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2" name="Text Box 154" hidden="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3" name="Text Box 24" hidden="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4" name="Text Box 3" hidden="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5" name="Text Box 4" hidden="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6" name="Text Box 5" hidden="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7" name="Text Box 6" hidden="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8" name="Text Box 7" hidden="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59" name="Text Box 8" hidden="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0" name="Text Box 34" hidden="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1" name="Text Box 24" hidden="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4" name="Text Box 5" hidden="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5" name="Text Box 5" hidden="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6" name="Text Box 34" hidden="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7" name="Text Box 5" hidden="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8" name="Text Box 5" hidden="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69" name="Text Box 24" hidden="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2" name="Text Box 5" hidden="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3" name="Text Box 5" hidden="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4" name="Text Box 5" hidden="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5" name="Text Box 5" hidden="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6" name="Text Box 5" hidden="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7" name="Text Box 34" hidden="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8" name="Text Box 153" hidden="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79" name="Text Box 154" hidden="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0" name="Text Box 24" hidden="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1" name="Text Box 3" hidden="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2" name="Text Box 4" hidden="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3" name="Text Box 5" hidden="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4" name="Text Box 6" hidden="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5" name="Text Box 7" hidden="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6" name="Text Box 8" hidden="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7" name="Text Box 34" hidden="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8" name="Text Box 24" hidden="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89" name="Text Box 5" hidden="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1" name="Text Box 5" hidden="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2" name="Text Box 5" hidden="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5" name="Text Box 57" hidden="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6" name="Text Box 57" hidden="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7" name="Text Box 57" hidden="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099" name="Text Box 57" hidden="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00" name="Text Box 5" hidden="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01" name="Text Box 5" hidden="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02" name="Text Box 10" hidden="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103" name="Text Box 5" hidden="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104" name="Text Box 8" hidden="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105" name="Text Box 9" hidden="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06" name="Text Box 5" hidden="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07" name="Text Box 5" hidden="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108" name="Text Box 5" hidden="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2" name="Text Box 2" hidden="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3" name="Text Box 6" hidden="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4" name="Text Box 7" hidden="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5" name="Text Box 8" hidden="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6" name="Text Box 9" hidden="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17" name="Text Box 10" hidden="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18" name="Text Box 11" hidden="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19" name="Text Box 12" hidden="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0" name="Text Box 13" hidden="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1" name="Text Box 14" hidden="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22" name="Text Box 15" hidden="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23" name="Text Box 16" hidden="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4" name="Text Box 17" hidden="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5" name="Text Box 18" hidden="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26" name="Text Box 19" hidden="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27" name="Text Box 20" hidden="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8" name="Text Box 22" hidden="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29" name="Text Box 23" hidden="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30" name="Text Box 24" hidden="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31" name="Text Box 25" hidden="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2" name="Text Box 3" hidden="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3" name="Text Box 4" hidden="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4" name="Text Box 5" hidden="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5" name="Text Box 6" hidden="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6" name="Text Box 7" hidden="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7" name="Text Box 8" hidden="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8" name="Text Box 17" hidden="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39" name="Text Box 54" hidden="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40" name="Text Box 55" hidden="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41" name="Text Box 56" hidden="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42" name="Text Box 57" hidden="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3" name="Text Box 11" hidden="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4" name="Text Box 12" hidden="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5" name="Text Box 15" hidden="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6" name="Text Box 16" hidden="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7" name="Text Box 19" hidden="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8" name="Text Box 20" hidden="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49" name="Text Box 24" hidden="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250" name="Text Box 25" hidden="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1253" name="Text Box 38" hidden="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1254" name="Text Box 38" hidden="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342900"/>
    <xdr:sp macro="" textlink="">
      <xdr:nvSpPr>
        <xdr:cNvPr id="1255" name="Text Box 39" hidden="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1257" name="Text Box 38" hidden="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52425"/>
    <xdr:sp macro="" textlink="">
      <xdr:nvSpPr>
        <xdr:cNvPr id="1258" name="Text Box 38" hidden="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371475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0" name="Text Box 5" hidden="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1" name="Text Box 5" hidden="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4" name="Text Box 5" hidden="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5" name="Text Box 5" hidden="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8" name="Text Box 34" hidden="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69" name="Text Box 5" hidden="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1" name="Text Box 24" hidden="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2" name="Text Box 5" hidden="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3" name="Text Box 5" hidden="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4" name="Text Box 5" hidden="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5" name="Text Box 5" hidden="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6" name="Text Box 5" hidden="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7" name="Text Box 5" hidden="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8" name="Text Box 5" hidden="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79" name="Text Box 34" hidden="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0" name="Text Box 153" hidden="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1" name="Text Box 154" hidden="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2" name="Text Box 24" hidden="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3" name="Text Box 3" hidden="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4" name="Text Box 4" hidden="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6" name="Text Box 6" hidden="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7" name="Text Box 7" hidden="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8" name="Text Box 8" hidden="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89" name="Text Box 34" hidden="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0" name="Text Box 24" hidden="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1" name="Text Box 5" hidden="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2" name="Text Box 5" hidden="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3" name="Text Box 5" hidden="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4" name="Text Box 5" hidden="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5" name="Text Box 34" hidden="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6" name="Text Box 24" hidden="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7" name="Text Box 5" hidden="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8" name="Text Box 5" hidden="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299" name="Text Box 5" hidden="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0" name="Text Box 5" hidden="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1" name="Text Box 5" hidden="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3" name="Text Box 34" hidden="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4" name="Text Box 153" hidden="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5" name="Text Box 154" hidden="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6" name="Text Box 24" hidden="1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7" name="Text Box 3" hidden="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8" name="Text Box 4" hidden="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0" name="Text Box 6" hidden="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1" name="Text Box 7" hidden="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2" name="Text Box 8" hidden="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3" name="Text Box 34" hidden="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4" name="Text Box 24" hidden="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5" name="Text Box 5" hidden="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6" name="Text Box 5" hidden="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7" name="Text Box 5" hidden="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8" name="Text Box 1" hidden="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19" name="Text Box 2" hidden="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0" name="Text Box 3" hidden="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1" name="Text Box 4" hidden="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2" name="Text Box 6" hidden="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3" name="Text Box 7" hidden="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4" name="Text Box 8" hidden="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5" name="Text Box 9" hidden="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6" name="Text Box 10" hidden="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27" name="Text Box 11" hidden="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28" name="Text Box 12" hidden="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29" name="Text Box 13" hidden="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0" name="Text Box 14" hidden="1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31" name="Text Box 15" hidden="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32" name="Text Box 16" hidden="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3" name="Text Box 17" hidden="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4" name="Text Box 18" hidden="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35" name="Text Box 19" hidden="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36" name="Text Box 20" hidden="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7" name="Text Box 22" hidden="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38" name="Text Box 23" hidden="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39" name="Text Box 24" hidden="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340" name="Text Box 25" hidden="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1" name="Text Box 24" hidden="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2" name="Text Box 4" hidden="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3" name="Text Box 5" hidden="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4" name="Text Box 24" hidden="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5" name="Text Box 4" hidden="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6" name="Text Box 5" hidden="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7" name="Text Box 38" hidden="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8" name="Text Box 39" hidden="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49" name="Text Box 40" hidden="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0" name="Text Box 41" hidden="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1" name="Text Box 42" hidden="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2" name="Text Box 43" hidden="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3" name="Text Box 44" hidden="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4" name="Text Box 45" hidden="1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5" name="Text Box 46" hidden="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6" name="Text Box 47" hidden="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7" name="Text Box 48" hidden="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8" name="Text Box 49" hidden="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59" name="Text Box 50" hidden="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0" name="Text Box 51" hidden="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1" name="Text Box 52" hidden="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2" name="Text Box 53" hidden="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3" name="Text Box 54" hidden="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4" name="Text Box 55" hidden="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5" name="Text Box 57" hidden="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6" name="Text Box 38" hidden="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7" name="Text Box 38" hidden="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8" name="Text Box 40" hidden="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69" name="Text Box 38" hidden="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0" name="Text Box 38" hidden="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1" name="Text Box 4" hidden="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1372" name="Text Box 5" hidden="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3" name="Text Box 34" hidden="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6" name="Text Box 24" hidden="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7" name="Text Box 5" hidden="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8" name="Text Box 5" hidden="1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79" name="Text Box 5" hidden="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0" name="Text Box 5" hidden="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1" name="Text Box 5" hidden="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2" name="Text Box 5" hidden="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3" name="Text Box 5" hidden="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4" name="Text Box 34" hidden="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5" name="Text Box 153" hidden="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6" name="Text Box 154" hidden="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7" name="Text Box 24" hidden="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8" name="Text Box 3" hidden="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89" name="Text Box 4" hidden="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1" name="Text Box 6" hidden="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2" name="Text Box 7" hidden="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3" name="Text Box 8" hidden="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4" name="Text Box 34" hidden="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5" name="Text Box 24" hidden="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6" name="Text Box 5" hidden="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7" name="Text Box 5" hidden="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8" name="Text Box 5" hidden="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399" name="Text Box 5" hidden="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0" name="Text Box 34" hidden="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1" name="Text Box 5" hidden="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2" name="Text Box 5" hidden="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3" name="Text Box 24" hidden="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4" name="Text Box 5" hidden="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5" name="Text Box 5" hidden="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6" name="Text Box 5" hidden="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7" name="Text Box 5" hidden="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8" name="Text Box 5" hidden="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09" name="Text Box 5" hidden="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0" name="Text Box 5" hidden="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1" name="Text Box 34" hidden="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2" name="Text Box 153" hidden="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3" name="Text Box 154" hidden="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4" name="Text Box 24" hidden="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5" name="Text Box 3" hidden="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6" name="Text Box 4" hidden="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8" name="Text Box 6" hidden="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19" name="Text Box 7" hidden="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0" name="Text Box 8" hidden="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1" name="Text Box 34" hidden="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2" name="Text Box 24" hidden="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3" name="Text Box 5" hidden="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4" name="Text Box 5" hidden="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5" name="Text Box 5" hidden="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6" name="Text Box 5" hidden="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29" name="Text Box 57" hidden="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0" name="Text Box 57" hidden="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1" name="Text Box 57" hidden="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2" name="Text Box 5" hidden="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3" name="Text Box 57" hidden="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36" name="Text Box 10" hidden="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437" name="Text Box 5" hidden="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438" name="Text Box 8" hidden="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439" name="Text Box 9" hidden="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40" name="Text Box 5" hidden="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41" name="Text Box 5" hidden="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442" name="Text Box 5" hidden="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47" name="Text Box 5" hidden="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0" name="Text Box 5" hidden="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1" name="Text Box 5" hidden="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4" name="Text Box 34" hidden="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6" name="Text Box 5" hidden="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7" name="Text Box 24" hidden="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0" name="Text Box 5" hidden="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1" name="Text Box 5" hidden="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4" name="Text Box 5" hidden="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5" name="Text Box 34" hidden="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6" name="Text Box 153" hidden="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7" name="Text Box 154" hidden="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8" name="Text Box 24" hidden="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69" name="Text Box 3" hidden="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0" name="Text Box 4" hidden="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1" name="Text Box 5" hidden="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2" name="Text Box 6" hidden="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3" name="Text Box 7" hidden="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4" name="Text Box 8" hidden="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5" name="Text Box 34" hidden="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6" name="Text Box 24" hidden="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7" name="Text Box 5" hidden="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79" name="Text Box 5" hidden="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0" name="Text Box 5" hidden="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1" name="Text Box 34" hidden="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2" name="Text Box 24" hidden="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4" name="Text Box 5" hidden="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5" name="Text Box 5" hidden="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6" name="Text Box 5" hidden="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7" name="Text Box 5" hidden="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8" name="Text Box 5" hidden="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89" name="Text Box 34" hidden="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0" name="Text Box 153" hidden="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1" name="Text Box 154" hidden="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2" name="Text Box 24" hidden="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3" name="Text Box 3" hidden="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4" name="Text Box 4" hidden="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5" name="Text Box 5" hidden="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6" name="Text Box 6" hidden="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7" name="Text Box 7" hidden="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8" name="Text Box 8" hidden="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599" name="Text Box 34" hidden="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0" name="Text Box 24" hidden="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1" name="Text Box 5" hidden="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2" name="Text Box 5" hidden="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3" name="Text Box 5" hidden="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4" name="Text Box 1" hidden="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5" name="Text Box 2" hidden="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6" name="Text Box 3" hidden="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7" name="Text Box 4" hidden="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8" name="Text Box 6" hidden="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09" name="Text Box 7" hidden="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0" name="Text Box 8" hidden="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1" name="Text Box 9" hidden="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2" name="Text Box 10" hidden="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13" name="Text Box 11" hidden="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14" name="Text Box 12" hidden="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5" name="Text Box 13" hidden="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6" name="Text Box 14" hidden="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17" name="Text Box 15" hidden="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18" name="Text Box 16" hidden="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19" name="Text Box 17" hidden="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0" name="Text Box 18" hidden="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21" name="Text Box 19" hidden="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22" name="Text Box 20" hidden="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3" name="Text Box 22" hidden="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4" name="Text Box 23" hidden="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25" name="Text Box 24" hidden="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626" name="Text Box 25" hidden="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7" name="Text Box 24" hidden="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8" name="Text Box 4" hidden="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29" name="Text Box 5" hidden="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0" name="Text Box 24" hidden="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1" name="Text Box 4" hidden="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2" name="Text Box 5" hidden="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3" name="Text Box 38" hidden="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4" name="Text Box 39" hidden="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5" name="Text Box 40" hidden="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6" name="Text Box 41" hidden="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7" name="Text Box 42" hidden="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8" name="Text Box 43" hidden="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39" name="Text Box 44" hidden="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0" name="Text Box 45" hidden="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1" name="Text Box 46" hidden="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2" name="Text Box 47" hidden="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3" name="Text Box 48" hidden="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4" name="Text Box 49" hidden="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5" name="Text Box 50" hidden="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6" name="Text Box 51" hidden="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7" name="Text Box 52" hidden="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8" name="Text Box 53" hidden="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9" name="Text Box 54" hidden="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0" name="Text Box 55" hidden="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1" name="Text Box 57" hidden="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2" name="Text Box 38" hidden="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3" name="Text Box 38" hidden="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4" name="Text Box 40" hidden="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5" name="Text Box 38" hidden="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6" name="Text Box 38" hidden="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7" name="Text Box 4" hidden="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9" name="Text Box 34" hidden="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1" name="Text Box 5" hidden="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2" name="Text Box 24" hidden="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4" name="Text Box 5" hidden="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5" name="Text Box 5" hidden="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6" name="Text Box 5" hidden="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7" name="Text Box 5" hidden="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8" name="Text Box 5" hidden="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9" name="Text Box 5" hidden="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0" name="Text Box 34" hidden="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1" name="Text Box 153" hidden="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2" name="Text Box 154" hidden="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3" name="Text Box 24" hidden="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4" name="Text Box 3" hidden="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5" name="Text Box 4" hidden="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6" name="Text Box 5" hidden="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7" name="Text Box 6" hidden="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8" name="Text Box 7" hidden="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9" name="Text Box 8" hidden="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0" name="Text Box 34" hidden="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1" name="Text Box 24" hidden="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2" name="Text Box 5" hidden="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3" name="Text Box 5" hidden="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4" name="Text Box 5" hidden="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6" name="Text Box 34" hidden="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9" name="Text Box 24" hidden="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0" name="Text Box 5" hidden="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1" name="Text Box 5" hidden="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2" name="Text Box 5" hidden="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3" name="Text Box 5" hidden="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4" name="Text Box 5" hidden="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7" name="Text Box 34" hidden="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8" name="Text Box 153" hidden="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9" name="Text Box 154" hidden="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0" name="Text Box 24" hidden="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1" name="Text Box 3" hidden="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2" name="Text Box 4" hidden="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4" name="Text Box 6" hidden="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5" name="Text Box 7" hidden="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6" name="Text Box 8" hidden="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7" name="Text Box 34" hidden="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8" name="Text Box 24" hidden="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09" name="Text Box 5" hidden="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0" name="Text Box 5" hidden="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1" name="Text Box 5" hidden="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2" name="Text Box 5" hidden="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3" name="Text Box 38" hidden="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14" name="Text Box 38" hidden="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5" name="Text Box 57" hidden="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6" name="Text Box 57" hidden="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7" name="Text Box 57" hidden="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8" name="Text Box 5" hidden="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19" name="Text Box 57" hidden="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20" name="Text Box 5" hidden="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22" name="Text Box 10" hidden="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724" name="Text Box 8" hidden="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1725" name="Text Box 9" hidden="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26" name="Text Box 5" hidden="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27" name="Text Box 5" hidden="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728" name="Text Box 5" hidden="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1809" name="Text Box 38" hidden="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10" name="Text Box 38" hidden="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26" name="Text Box 38" hidden="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27" name="Text Box 38" hidden="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29" name="Text Box 38" hidden="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1830" name="Text Box 38" hidden="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1831" name="Text Box 38" hidden="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2" name="Text Box 2" hidden="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3" name="Text Box 6" hidden="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4" name="Text Box 7" hidden="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5" name="Text Box 8" hidden="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6" name="Text Box 9" hidden="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7" name="Text Box 10" hidden="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38" name="Text Box 11" hidden="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39" name="Text Box 12" hidden="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0" name="Text Box 13" hidden="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1" name="Text Box 14" hidden="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42" name="Text Box 15" hidden="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43" name="Text Box 16" hidden="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4" name="Text Box 17" hidden="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5" name="Text Box 18" hidden="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46" name="Text Box 19" hidden="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47" name="Text Box 20" hidden="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8" name="Text Box 22" hidden="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9" name="Text Box 23" hidden="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50" name="Text Box 24" hidden="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51" name="Text Box 25" hidden="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2" name="Text Box 3" hidden="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3" name="Text Box 4" hidden="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4" name="Text Box 5" hidden="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5" name="Text Box 6" hidden="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6" name="Text Box 7" hidden="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7" name="Text Box 8" hidden="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8" name="Text Box 17" hidden="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59" name="Text Box 54" hidden="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60" name="Text Box 55" hidden="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61" name="Text Box 56" hidden="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62" name="Text Box 57" hidden="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3" name="Text Box 11" hidden="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4" name="Text Box 12" hidden="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5" name="Text Box 15" hidden="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6" name="Text Box 16" hidden="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7" name="Text Box 19" hidden="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8" name="Text Box 20" hidden="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69" name="Text Box 24" hidden="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1870" name="Text Box 25" hidden="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1" name="Text Box 5" hidden="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2" name="Text Box 5" hidden="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873" name="Text Box 38" hidden="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874" name="Text Box 38" hidden="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5" name="Text Box 5" hidden="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6" name="Text Box 5" hidden="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1877" name="Text Box 38" hidden="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1878" name="Text Box 38" hidden="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79" name="Text Box 34" hidden="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0" name="Text Box 5" hidden="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1" name="Text Box 5" hidden="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2" name="Text Box 24" hidden="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3" name="Text Box 5" hidden="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4" name="Text Box 5" hidden="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5" name="Text Box 5" hidden="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8" name="Text Box 5" hidden="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89" name="Text Box 5" hidden="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0" name="Text Box 34" hidden="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1" name="Text Box 153" hidden="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2" name="Text Box 154" hidden="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3" name="Text Box 24" hidden="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4" name="Text Box 3" hidden="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5" name="Text Box 4" hidden="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6" name="Text Box 5" hidden="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7" name="Text Box 6" hidden="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8" name="Text Box 7" hidden="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99" name="Text Box 8" hidden="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0" name="Text Box 34" hidden="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1" name="Text Box 24" hidden="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4" name="Text Box 5" hidden="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5" name="Text Box 5" hidden="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6" name="Text Box 34" hidden="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7" name="Text Box 24" hidden="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8" name="Text Box 5" hidden="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09" name="Text Box 5" hidden="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0" name="Text Box 5" hidden="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2" name="Text Box 5" hidden="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3" name="Text Box 5" hidden="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4" name="Text Box 34" hidden="1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5" name="Text Box 153" hidden="1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6" name="Text Box 154" hidden="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7" name="Text Box 24" hidden="1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8" name="Text Box 3" hidden="1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19" name="Text Box 4" hidden="1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0" name="Text Box 5" hidden="1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1" name="Text Box 6" hidden="1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2" name="Text Box 7" hidden="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3" name="Text Box 8" hidden="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4" name="Text Box 34" hidden="1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5" name="Text Box 24" hidden="1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29" name="Text Box 1" hidden="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0" name="Text Box 2" hidden="1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1" name="Text Box 3" hidden="1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2" name="Text Box 4" hidden="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3" name="Text Box 6" hidden="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4" name="Text Box 7" hidden="1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5" name="Text Box 8" hidden="1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6" name="Text Box 9" hidden="1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37" name="Text Box 10" hidden="1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38" name="Text Box 11" hidden="1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39" name="Text Box 12" hidden="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0" name="Text Box 13" hidden="1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1" name="Text Box 14" hidden="1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42" name="Text Box 15" hidden="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43" name="Text Box 16" hidden="1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4" name="Text Box 17" hidden="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5" name="Text Box 18" hidden="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46" name="Text Box 19" hidden="1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47" name="Text Box 20" hidden="1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8" name="Text Box 22" hidden="1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9" name="Text Box 23" hidden="1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50" name="Text Box 24" hidden="1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1951" name="Text Box 25" hidden="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2" name="Text Box 24" hidden="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3" name="Text Box 4" hidden="1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4" name="Text Box 5" hidden="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5" name="Text Box 24" hidden="1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6" name="Text Box 4" hidden="1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7" name="Text Box 5" hidden="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8" name="Text Box 38" hidden="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9" name="Text Box 39" hidden="1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0" name="Text Box 40" hidden="1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1" name="Text Box 41" hidden="1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2" name="Text Box 42" hidden="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3" name="Text Box 43" hidden="1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4" name="Text Box 44" hidden="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5" name="Text Box 45" hidden="1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6" name="Text Box 46" hidden="1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7" name="Text Box 47" hidden="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8" name="Text Box 48" hidden="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9" name="Text Box 49" hidden="1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0" name="Text Box 50" hidden="1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1" name="Text Box 51" hidden="1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2" name="Text Box 52" hidden="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3" name="Text Box 53" hidden="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4" name="Text Box 54" hidden="1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5" name="Text Box 55" hidden="1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6" name="Text Box 57" hidden="1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7" name="Text Box 38" hidden="1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8" name="Text Box 38" hidden="1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9" name="Text Box 40" hidden="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0" name="Text Box 38" hidden="1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1" name="Text Box 38" hidden="1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2" name="Text Box 4" hidden="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4" name="Text Box 34" hidden="1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5" name="Text Box 5" hidden="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7" name="Text Box 24" hidden="1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8" name="Text Box 5" hidden="1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2" name="Text Box 5" hidden="1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3" name="Text Box 5" hidden="1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4" name="Text Box 5" hidden="1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5" name="Text Box 34" hidden="1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6" name="Text Box 153" hidden="1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7" name="Text Box 154" hidden="1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8" name="Text Box 24" hidden="1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9" name="Text Box 3" hidden="1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0" name="Text Box 4" hidden="1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1" name="Text Box 5" hidden="1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2" name="Text Box 6" hidden="1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3" name="Text Box 7" hidden="1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4" name="Text Box 8" hidden="1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5" name="Text Box 34" hidden="1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6" name="Text Box 24" hidden="1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9" name="Text Box 5" hidden="1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0" name="Text Box 5" hidden="1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1" name="Text Box 34" hidden="1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2" name="Text Box 5" hidden="1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3" name="Text Box 5" hidden="1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4" name="Text Box 24" hidden="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5" name="Text Box 5" hidden="1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7" name="Text Box 5" hidden="1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8" name="Text Box 5" hidden="1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9" name="Text Box 5" hidden="1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0" name="Text Box 5" hidden="1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1" name="Text Box 5" hidden="1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2" name="Text Box 34" hidden="1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3" name="Text Box 153" hidden="1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4" name="Text Box 154" hidden="1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5" name="Text Box 24" hidden="1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6" name="Text Box 3" hidden="1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7" name="Text Box 4" hidden="1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8" name="Text Box 5" hidden="1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9" name="Text Box 6" hidden="1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0" name="Text Box 7" hidden="1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1" name="Text Box 8" hidden="1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2" name="Text Box 34" hidden="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3" name="Text Box 24" hidden="1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6" name="Text Box 5" hidden="1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7" name="Text Box 5" hidden="1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8" name="Text Box 38" hidden="1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39" name="Text Box 38" hidden="1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0" name="Text Box 57" hidden="1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1" name="Text Box 57" hidden="1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2" name="Text Box 57" hidden="1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4" name="Text Box 57" hidden="1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5" name="Text Box 5" hidden="1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46" name="Text Box 5" hidden="1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47" name="Text Box 10" hidden="1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2048" name="Text Box 5" hidden="1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049" name="Text Box 8" hidden="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050" name="Text Box 9" hidden="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52" name="Text Box 5" hidden="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053" name="Text Box 5" hidden="1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37" name="Text Box 38" hidden="1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138" name="Text Box 38" hidden="1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54" name="Text Box 38" hidden="1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155" name="Text Box 38" hidden="1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57" name="Text Box 5" hidden="1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58" name="Text Box 5" hidden="1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1" name="Text Box 5" hidden="1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2" name="Text Box 5" hidden="1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5" name="Text Box 34" hidden="1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6" name="Text Box 5" hidden="1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7" name="Text Box 5" hidden="1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8" name="Text Box 24" hidden="1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9" name="Text Box 5" hidden="1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0" name="Text Box 5" hidden="1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1" name="Text Box 5" hidden="1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2" name="Text Box 5" hidden="1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3" name="Text Box 5" hidden="1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6" name="Text Box 34" hidden="1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7" name="Text Box 153" hidden="1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8" name="Text Box 154" hidden="1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9" name="Text Box 24" hidden="1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0" name="Text Box 3" hidden="1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1" name="Text Box 4" hidden="1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2" name="Text Box 5" hidden="1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3" name="Text Box 6" hidden="1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4" name="Text Box 7" hidden="1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5" name="Text Box 8" hidden="1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6" name="Text Box 34" hidden="1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7" name="Text Box 24" hidden="1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2" name="Text Box 34" hidden="1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3" name="Text Box 24" hidden="1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4" name="Text Box 5" hidden="1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5" name="Text Box 5" hidden="1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6" name="Text Box 5" hidden="1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7" name="Text Box 5" hidden="1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8" name="Text Box 5" hidden="1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0" name="Text Box 34" hidden="1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1" name="Text Box 153" hidden="1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2" name="Text Box 154" hidden="1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3" name="Text Box 24" hidden="1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4" name="Text Box 3" hidden="1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5" name="Text Box 4" hidden="1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7" name="Text Box 6" hidden="1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8" name="Text Box 7" hidden="1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09" name="Text Box 8" hidden="1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0" name="Text Box 34" hidden="1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1" name="Text Box 24" hidden="1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5" name="Text Box 1" hidden="1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6" name="Text Box 2" hidden="1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7" name="Text Box 3" hidden="1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8" name="Text Box 4" hidden="1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19" name="Text Box 6" hidden="1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0" name="Text Box 7" hidden="1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1" name="Text Box 8" hidden="1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2" name="Text Box 9" hidden="1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3" name="Text Box 10" hidden="1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24" name="Text Box 11" hidden="1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25" name="Text Box 12" hidden="1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6" name="Text Box 13" hidden="1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27" name="Text Box 14" hidden="1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28" name="Text Box 15" hidden="1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29" name="Text Box 16" hidden="1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0" name="Text Box 17" hidden="1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1" name="Text Box 18" hidden="1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32" name="Text Box 19" hidden="1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33" name="Text Box 20" hidden="1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4" name="Text Box 22" hidden="1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5" name="Text Box 23" hidden="1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36" name="Text Box 24" hidden="1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0" cy="200025"/>
    <xdr:sp macro="" textlink="">
      <xdr:nvSpPr>
        <xdr:cNvPr id="2237" name="Text Box 25" hidden="1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8" name="Text Box 24" hidden="1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39" name="Text Box 4" hidden="1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0" name="Text Box 5" hidden="1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1" name="Text Box 24" hidden="1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2" name="Text Box 4" hidden="1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3" name="Text Box 5" hidden="1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4" name="Text Box 38" hidden="1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5" name="Text Box 39" hidden="1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6" name="Text Box 40" hidden="1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7" name="Text Box 41" hidden="1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8" name="Text Box 42" hidden="1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49" name="Text Box 43" hidden="1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0" name="Text Box 44" hidden="1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1" name="Text Box 45" hidden="1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2" name="Text Box 46" hidden="1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3" name="Text Box 47" hidden="1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4" name="Text Box 48" hidden="1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5" name="Text Box 49" hidden="1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6" name="Text Box 50" hidden="1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7" name="Text Box 51" hidden="1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8" name="Text Box 52" hidden="1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59" name="Text Box 53" hidden="1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0" name="Text Box 54" hidden="1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1" name="Text Box 55" hidden="1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2" name="Text Box 57" hidden="1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5" name="Text Box 40" hidden="1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7" name="Text Box 38" hidden="1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68" name="Text Box 4" hidden="1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36</xdr:row>
      <xdr:rowOff>0</xdr:rowOff>
    </xdr:from>
    <xdr:ext cx="76200" cy="200025"/>
    <xdr:sp macro="" textlink="">
      <xdr:nvSpPr>
        <xdr:cNvPr id="2269" name="Text Box 5" hidden="1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0" name="Text Box 34" hidden="1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1" name="Text Box 5" hidden="1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3" name="Text Box 24" hidden="1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4" name="Text Box 5" hidden="1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5" name="Text Box 5" hidden="1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8" name="Text Box 5" hidden="1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79" name="Text Box 5" hidden="1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0" name="Text Box 5" hidden="1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1" name="Text Box 34" hidden="1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2" name="Text Box 153" hidden="1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3" name="Text Box 154" hidden="1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4" name="Text Box 24" hidden="1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5" name="Text Box 3" hidden="1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6" name="Text Box 4" hidden="1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8" name="Text Box 6" hidden="1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9" name="Text Box 7" hidden="1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0" name="Text Box 8" hidden="1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2" name="Text Box 24" hidden="1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7" name="Text Box 34" hidden="1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8" name="Text Box 5" hidden="1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9" name="Text Box 5" hidden="1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0" name="Text Box 24" hidden="1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1" name="Text Box 5" hidden="1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2" name="Text Box 5" hidden="1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7" name="Text Box 5" hidden="1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9" name="Text Box 153" hidden="1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0" name="Text Box 154" hidden="1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1" name="Text Box 24" hidden="1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2" name="Text Box 3" hidden="1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3" name="Text Box 4" hidden="1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5" name="Text Box 6" hidden="1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6" name="Text Box 7" hidden="1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7" name="Text Box 8" hidden="1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8" name="Text Box 34" hidden="1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9" name="Text Box 24" hidden="1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4" name="Text Box 38" hidden="1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25" name="Text Box 38" hidden="1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6" name="Text Box 57" hidden="1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7" name="Text Box 57" hidden="1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8" name="Text Box 57" hidden="1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0" name="Text Box 57" hidden="1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2" name="Text Box 5" hidden="1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33" name="Text Box 10" hidden="1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9550"/>
    <xdr:sp macro="" textlink="">
      <xdr:nvSpPr>
        <xdr:cNvPr id="2334" name="Text Box 5" hidden="1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335" name="Text Box 8" hidden="1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90500"/>
    <xdr:sp macro="" textlink="">
      <xdr:nvSpPr>
        <xdr:cNvPr id="2336" name="Text Box 9" hidden="1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40" name="Text Box 38" hidden="1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43" name="Text Box 38" hidden="1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44" name="Text Box 38" hidden="1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45" name="Text Box 38" hidden="1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46" name="Text Box 38" hidden="1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47" name="Text Box 38" hidden="1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48" name="Text Box 38" hidden="1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49" name="Text Box 38" hidden="1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50" name="Text Box 38" hidden="1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51" name="Text Box 38" hidden="1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52" name="Text Box 38" hidden="1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53" name="Text Box 38" hidden="1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54" name="Text Box 38" hidden="1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36</xdr:row>
      <xdr:rowOff>0</xdr:rowOff>
    </xdr:from>
    <xdr:ext cx="76200" cy="247650"/>
    <xdr:sp macro="" textlink="">
      <xdr:nvSpPr>
        <xdr:cNvPr id="2355" name="Text Box 38" hidden="1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56" name="Text Box 38" hidden="1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36</xdr:row>
      <xdr:rowOff>0</xdr:rowOff>
    </xdr:from>
    <xdr:ext cx="66675" cy="2571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36</xdr:row>
      <xdr:rowOff>0</xdr:rowOff>
    </xdr:from>
    <xdr:ext cx="76200" cy="257175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28600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47650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19075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25" name="Text Box 38" hidden="1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macro="" textlink="">
      <xdr:nvSpPr>
        <xdr:cNvPr id="2426" name="Text Box 38" hidden="1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381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57175"/>
    <xdr:sp macro="" textlink="">
      <xdr:nvSpPr>
        <xdr:cNvPr id="2442" name="Text Box 38" hidden="1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3" name="Text Box 2" hidden="1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4" name="Text Box 6" hidden="1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5" name="Text Box 7" hidden="1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6" name="Text Box 8" hidden="1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7" name="Text Box 9" hidden="1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48" name="Text Box 10" hidden="1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49" name="Text Box 11" hidden="1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50" name="Text Box 12" hidden="1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51" name="Text Box 13" hidden="1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52" name="Text Box 14" hidden="1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53" name="Text Box 15" hidden="1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54" name="Text Box 16" hidden="1">
          <a:extLst>
            <a:ext uri="{FF2B5EF4-FFF2-40B4-BE49-F238E27FC236}">
              <a16:creationId xmlns:a16="http://schemas.microsoft.com/office/drawing/2014/main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55" name="Text Box 17" hidden="1">
          <a:extLst>
            <a:ext uri="{FF2B5EF4-FFF2-40B4-BE49-F238E27FC236}">
              <a16:creationId xmlns:a16="http://schemas.microsoft.com/office/drawing/2014/main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56" name="Text Box 18" hidden="1">
          <a:extLst>
            <a:ext uri="{FF2B5EF4-FFF2-40B4-BE49-F238E27FC236}">
              <a16:creationId xmlns:a16="http://schemas.microsoft.com/office/drawing/2014/main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57" name="Text Box 19" hidden="1">
          <a:extLst>
            <a:ext uri="{FF2B5EF4-FFF2-40B4-BE49-F238E27FC236}">
              <a16:creationId xmlns:a16="http://schemas.microsoft.com/office/drawing/2014/main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58" name="Text Box 20" hidden="1">
          <a:extLst>
            <a:ext uri="{FF2B5EF4-FFF2-40B4-BE49-F238E27FC236}">
              <a16:creationId xmlns:a16="http://schemas.microsoft.com/office/drawing/2014/main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59" name="Text Box 22" hidden="1">
          <a:extLst>
            <a:ext uri="{FF2B5EF4-FFF2-40B4-BE49-F238E27FC236}">
              <a16:creationId xmlns:a16="http://schemas.microsoft.com/office/drawing/2014/main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0" name="Text Box 23" hidden="1">
          <a:extLst>
            <a:ext uri="{FF2B5EF4-FFF2-40B4-BE49-F238E27FC236}">
              <a16:creationId xmlns:a16="http://schemas.microsoft.com/office/drawing/2014/main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61" name="Text Box 24" hidden="1">
          <a:extLst>
            <a:ext uri="{FF2B5EF4-FFF2-40B4-BE49-F238E27FC236}">
              <a16:creationId xmlns:a16="http://schemas.microsoft.com/office/drawing/2014/main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62" name="Text Box 25" hidden="1">
          <a:extLst>
            <a:ext uri="{FF2B5EF4-FFF2-40B4-BE49-F238E27FC236}">
              <a16:creationId xmlns:a16="http://schemas.microsoft.com/office/drawing/2014/main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3" name="Text Box 3" hidden="1">
          <a:extLst>
            <a:ext uri="{FF2B5EF4-FFF2-40B4-BE49-F238E27FC236}">
              <a16:creationId xmlns:a16="http://schemas.microsoft.com/office/drawing/2014/main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4" name="Text Box 4" hidden="1">
          <a:extLst>
            <a:ext uri="{FF2B5EF4-FFF2-40B4-BE49-F238E27FC236}">
              <a16:creationId xmlns:a16="http://schemas.microsoft.com/office/drawing/2014/main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5" name="Text Box 5" hidden="1">
          <a:extLst>
            <a:ext uri="{FF2B5EF4-FFF2-40B4-BE49-F238E27FC236}">
              <a16:creationId xmlns:a16="http://schemas.microsoft.com/office/drawing/2014/main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6" name="Text Box 6" hidden="1">
          <a:extLst>
            <a:ext uri="{FF2B5EF4-FFF2-40B4-BE49-F238E27FC236}">
              <a16:creationId xmlns:a16="http://schemas.microsoft.com/office/drawing/2014/main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7" name="Text Box 7" hidden="1">
          <a:extLst>
            <a:ext uri="{FF2B5EF4-FFF2-40B4-BE49-F238E27FC236}">
              <a16:creationId xmlns:a16="http://schemas.microsoft.com/office/drawing/2014/main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8" name="Text Box 8" hidden="1">
          <a:extLst>
            <a:ext uri="{FF2B5EF4-FFF2-40B4-BE49-F238E27FC236}">
              <a16:creationId xmlns:a16="http://schemas.microsoft.com/office/drawing/2014/main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69" name="Text Box 17" hidden="1">
          <a:extLst>
            <a:ext uri="{FF2B5EF4-FFF2-40B4-BE49-F238E27FC236}">
              <a16:creationId xmlns:a16="http://schemas.microsoft.com/office/drawing/2014/main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70" name="Text Box 54" hidden="1">
          <a:extLst>
            <a:ext uri="{FF2B5EF4-FFF2-40B4-BE49-F238E27FC236}">
              <a16:creationId xmlns:a16="http://schemas.microsoft.com/office/drawing/2014/main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71" name="Text Box 55" hidden="1">
          <a:extLst>
            <a:ext uri="{FF2B5EF4-FFF2-40B4-BE49-F238E27FC236}">
              <a16:creationId xmlns:a16="http://schemas.microsoft.com/office/drawing/2014/main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72" name="Text Box 56" hidden="1">
          <a:extLst>
            <a:ext uri="{FF2B5EF4-FFF2-40B4-BE49-F238E27FC236}">
              <a16:creationId xmlns:a16="http://schemas.microsoft.com/office/drawing/2014/main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73" name="Text Box 57" hidden="1">
          <a:extLst>
            <a:ext uri="{FF2B5EF4-FFF2-40B4-BE49-F238E27FC236}">
              <a16:creationId xmlns:a16="http://schemas.microsoft.com/office/drawing/2014/main" id="{00000000-0008-0000-0400-0000A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4" name="Text Box 11" hidden="1">
          <a:extLst>
            <a:ext uri="{FF2B5EF4-FFF2-40B4-BE49-F238E27FC236}">
              <a16:creationId xmlns:a16="http://schemas.microsoft.com/office/drawing/2014/main" id="{00000000-0008-0000-0400-0000AA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5" name="Text Box 12" hidden="1">
          <a:extLst>
            <a:ext uri="{FF2B5EF4-FFF2-40B4-BE49-F238E27FC236}">
              <a16:creationId xmlns:a16="http://schemas.microsoft.com/office/drawing/2014/main" id="{00000000-0008-0000-0400-0000AB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6" name="Text Box 15" hidden="1">
          <a:extLst>
            <a:ext uri="{FF2B5EF4-FFF2-40B4-BE49-F238E27FC236}">
              <a16:creationId xmlns:a16="http://schemas.microsoft.com/office/drawing/2014/main" id="{00000000-0008-0000-0400-0000AC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7" name="Text Box 16" hidden="1">
          <a:extLst>
            <a:ext uri="{FF2B5EF4-FFF2-40B4-BE49-F238E27FC236}">
              <a16:creationId xmlns:a16="http://schemas.microsoft.com/office/drawing/2014/main" id="{00000000-0008-0000-0400-0000AD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8" name="Text Box 19" hidden="1">
          <a:extLst>
            <a:ext uri="{FF2B5EF4-FFF2-40B4-BE49-F238E27FC236}">
              <a16:creationId xmlns:a16="http://schemas.microsoft.com/office/drawing/2014/main" id="{00000000-0008-0000-0400-0000A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79" name="Text Box 20" hidden="1">
          <a:extLst>
            <a:ext uri="{FF2B5EF4-FFF2-40B4-BE49-F238E27FC236}">
              <a16:creationId xmlns:a16="http://schemas.microsoft.com/office/drawing/2014/main" id="{00000000-0008-0000-0400-0000AF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80" name="Text Box 24" hidden="1">
          <a:extLst>
            <a:ext uri="{FF2B5EF4-FFF2-40B4-BE49-F238E27FC236}">
              <a16:creationId xmlns:a16="http://schemas.microsoft.com/office/drawing/2014/main" id="{00000000-0008-0000-0400-0000B0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36</xdr:row>
      <xdr:rowOff>0</xdr:rowOff>
    </xdr:from>
    <xdr:ext cx="76200" cy="200025"/>
    <xdr:sp macro="" textlink="">
      <xdr:nvSpPr>
        <xdr:cNvPr id="2481" name="Text Box 25" hidden="1">
          <a:extLst>
            <a:ext uri="{FF2B5EF4-FFF2-40B4-BE49-F238E27FC236}">
              <a16:creationId xmlns:a16="http://schemas.microsoft.com/office/drawing/2014/main" id="{00000000-0008-0000-0400-0000B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87</xdr:row>
      <xdr:rowOff>0</xdr:rowOff>
    </xdr:from>
    <xdr:ext cx="76200" cy="342900"/>
    <xdr:sp macro="" textlink="">
      <xdr:nvSpPr>
        <xdr:cNvPr id="7" name="Text Box 39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048125" y="17145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11" name="Text Box 38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" name="Text Box 5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" name="Text Box 5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" name="Text Box 38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" name="Text Box 5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" name="Text Box 5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0" name="Text Box 34" hidden="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" name="Text Box 5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" name="Text Box 5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" name="Text Box 24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" name="Text Box 5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5" name="Text Box 5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6" name="Text Box 5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7" name="Text Box 5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8" name="Text Box 5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1" name="Text Box 34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" name="Text Box 153" hidden="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" name="Text Box 154" hidden="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" name="Text Box 24" hidden="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" name="Text Box 3" hidden="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" name="Text Box 4" hidden="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" name="Text Box 5" hidden="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" name="Text Box 6" hidden="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" name="Text Box 7" hidden="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" name="Text Box 8" hidden="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1" name="Text Box 34" hidden="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" name="Text Box 24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7" name="Text Box 34" hidden="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8" name="Text Box 24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9" name="Text Box 5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0" name="Text Box 5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1" name="Text Box 5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2" name="Text Box 5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3" name="Text Box 5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55" name="Text Box 34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6" name="Text Box 153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7" name="Text Box 154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8" name="Text Box 24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" name="Text Box 3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" name="Text Box 4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2" name="Text Box 6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" name="Text Box 7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" name="Text Box 8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5" name="Text Box 34" hidden="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" name="Text Box 24" hidden="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" name="Text Box 1" hidden="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" name="Text Box 2" hidden="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" name="Text Box 3" hidden="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" name="Text Box 4" hidden="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" name="Text Box 6" hidden="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" name="Text Box 7" hidden="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" name="Text Box 8" hidden="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" name="Text Box 9" hidden="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" name="Text Box 10" hidden="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9" name="Text Box 11" hidden="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80" name="Text Box 12" hidden="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1" name="Text Box 13" hidden="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2" name="Text Box 14" hidden="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83" name="Text Box 15" hidden="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84" name="Text Box 16" hidden="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5" name="Text Box 17" hidden="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6" name="Text Box 18" hidden="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87" name="Text Box 19" hidden="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88" name="Text Box 20" hidden="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9" name="Text Box 22" hidden="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0" name="Text Box 23" hidden="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1" name="Text Box 24" hidden="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2" name="Text Box 25" hidden="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" name="Text Box 24" hidden="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" name="Text Box 4" hidden="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" name="Text Box 5" hidden="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" name="Text Box 24" hidden="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" name="Text Box 4" hidden="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" name="Text Box 5" hidden="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" name="Text Box 39" hidden="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" name="Text Box 40" hidden="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" name="Text Box 41" hidden="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" name="Text Box 42" hidden="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" name="Text Box 43" hidden="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" name="Text Box 44" hidden="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" name="Text Box 45" hidden="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" name="Text Box 46" hidden="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" name="Text Box 47" hidden="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9" name="Text Box 48" hidden="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0" name="Text Box 49" hidden="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1" name="Text Box 50" hidden="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2" name="Text Box 51" hidden="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3" name="Text Box 52" hidden="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4" name="Text Box 53" hidden="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5" name="Text Box 54" hidden="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6" name="Text Box 55" hidden="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7" name="Text Box 57" hidden="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8" name="Text Box 38" hidden="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9" name="Text Box 38" hidden="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" name="Text Box 40" hidden="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" name="Text Box 4" hidden="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124" name="Text Box 5" hidden="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5" name="Text Box 34" hidden="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" name="Text Box 5" hidden="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" name="Text Box 5" hidden="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" name="Text Box 24" hidden="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" name="Text Box 5" hidden="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" name="Text Box 5" hidden="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" name="Text Box 5" hidden="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2" name="Text Box 5" hidden="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" name="Text Box 5" hidden="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" name="Text Box 5" hidden="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" name="Text Box 5" hidden="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6" name="Text Box 34" hidden="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" name="Text Box 153" hidden="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" name="Text Box 154" hidden="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" name="Text Box 24" hidden="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" name="Text Box 3" hidden="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" name="Text Box 4" hidden="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" name="Text Box 5" hidden="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3" name="Text Box 6" hidden="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4" name="Text Box 7" hidden="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5" name="Text Box 8" hidden="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46" name="Text Box 34" hidden="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7" name="Text Box 24" hidden="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2" name="Text Box 34" hidden="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3" name="Text Box 5" hidden="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4" name="Text Box 5" hidden="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" name="Text Box 24" hidden="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" name="Text Box 5" hidden="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" name="Text Box 5" hidden="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" name="Text Box 5" hidden="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" name="Text Box 5" hidden="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" name="Text Box 5" hidden="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" name="Text Box 5" hidden="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" name="Text Box 153" hidden="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" name="Text Box 154" hidden="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" name="Text Box 24" hidden="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" name="Text Box 3" hidden="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" name="Text Box 4" hidden="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" name="Text Box 5" hidden="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" name="Text Box 6" hidden="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" name="Text Box 7" hidden="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2" name="Text Box 8" hidden="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73" name="Text Box 34" hidden="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4" name="Text Box 24" hidden="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9" name="Text Box 38" hidden="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80" name="Text Box 38" hidden="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1" name="Text Box 57" hidden="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2" name="Text Box 57" hidden="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" name="Text Box 57" hidden="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4" name="Text Box 5" hidden="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" name="Text Box 57" hidden="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" name="Text Box 5" hidden="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8" name="Text Box 10" hidden="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89" name="Text Box 5" hidden="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90" name="Text Box 8" hidden="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91" name="Text Box 9" hidden="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1" name="Text Box 38" hidden="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" name="Text Box 38" hidden="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3" name="Text Box 38" hidden="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80" name="Text Box 54" hidden="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81" name="Text Box 55" hidden="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0" name="Text Box 5" hidden="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1" name="Text Box 5" hidden="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4" name="Text Box 5" hidden="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5" name="Text Box 5" hidden="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08" name="Text Box 34" hidden="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09" name="Text Box 5" hidden="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0" name="Text Box 5" hidden="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1" name="Text Box 24" hidden="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2" name="Text Box 5" hidden="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3" name="Text Box 5" hidden="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4" name="Text Box 5" hidden="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5" name="Text Box 5" hidden="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6" name="Text Box 5" hidden="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7" name="Text Box 5" hidden="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18" name="Text Box 5" hidden="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19" name="Text Box 34" hidden="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0" name="Text Box 153" hidden="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1" name="Text Box 154" hidden="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2" name="Text Box 24" hidden="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3" name="Text Box 3" hidden="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4" name="Text Box 4" hidden="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5" name="Text Box 5" hidden="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6" name="Text Box 6" hidden="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7" name="Text Box 7" hidden="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28" name="Text Box 8" hidden="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29" name="Text Box 34" hidden="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0" name="Text Box 24" hidden="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4" name="Text Box 5" hidden="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35" name="Text Box 34" hidden="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6" name="Text Box 24" hidden="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7" name="Text Box 5" hidden="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8" name="Text Box 5" hidden="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39" name="Text Box 5" hidden="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0" name="Text Box 5" hidden="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1" name="Text Box 5" hidden="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2" name="Text Box 5" hidden="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43" name="Text Box 34" hidden="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4" name="Text Box 153" hidden="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5" name="Text Box 154" hidden="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6" name="Text Box 24" hidden="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7" name="Text Box 3" hidden="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8" name="Text Box 4" hidden="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0" name="Text Box 6" hidden="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1" name="Text Box 7" hidden="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2" name="Text Box 8" hidden="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353" name="Text Box 34" hidden="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4" name="Text Box 24" hidden="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8" name="Text Box 1" hidden="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59" name="Text Box 2" hidden="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0" name="Text Box 3" hidden="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1" name="Text Box 4" hidden="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2" name="Text Box 6" hidden="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3" name="Text Box 7" hidden="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4" name="Text Box 8" hidden="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5" name="Text Box 9" hidden="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6" name="Text Box 10" hidden="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67" name="Text Box 11" hidden="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68" name="Text Box 12" hidden="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69" name="Text Box 13" hidden="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0" name="Text Box 14" hidden="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71" name="Text Box 15" hidden="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72" name="Text Box 16" hidden="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3" name="Text Box 17" hidden="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4" name="Text Box 18" hidden="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75" name="Text Box 19" hidden="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76" name="Text Box 20" hidden="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7" name="Text Box 22" hidden="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78" name="Text Box 23" hidden="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79" name="Text Box 24" hidden="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380" name="Text Box 25" hidden="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1" name="Text Box 24" hidden="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2" name="Text Box 4" hidden="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3" name="Text Box 5" hidden="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4" name="Text Box 24" hidden="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5" name="Text Box 4" hidden="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6" name="Text Box 5" hidden="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8" name="Text Box 39" hidden="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89" name="Text Box 40" hidden="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0" name="Text Box 41" hidden="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1" name="Text Box 42" hidden="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2" name="Text Box 43" hidden="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3" name="Text Box 44" hidden="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4" name="Text Box 45" hidden="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5" name="Text Box 46" hidden="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6" name="Text Box 47" hidden="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7" name="Text Box 48" hidden="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8" name="Text Box 49" hidden="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399" name="Text Box 50" hidden="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0" name="Text Box 51" hidden="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1" name="Text Box 52" hidden="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2" name="Text Box 53" hidden="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3" name="Text Box 54" hidden="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4" name="Text Box 55" hidden="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5" name="Text Box 57" hidden="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8" name="Text Box 40" hidden="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1" name="Text Box 4" hidden="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412" name="Text Box 5" hidden="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13" name="Text Box 34" hidden="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4" name="Text Box 5" hidden="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5" name="Text Box 5" hidden="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6" name="Text Box 24" hidden="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7" name="Text Box 5" hidden="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8" name="Text Box 5" hidden="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19" name="Text Box 5" hidden="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0" name="Text Box 5" hidden="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1" name="Text Box 5" hidden="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2" name="Text Box 5" hidden="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3" name="Text Box 5" hidden="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24" name="Text Box 34" hidden="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5" name="Text Box 153" hidden="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6" name="Text Box 154" hidden="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7" name="Text Box 24" hidden="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8" name="Text Box 3" hidden="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29" name="Text Box 4" hidden="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0" name="Text Box 5" hidden="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1" name="Text Box 6" hidden="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2" name="Text Box 7" hidden="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3" name="Text Box 8" hidden="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34" name="Text Box 34" hidden="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5" name="Text Box 24" hidden="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39" name="Text Box 5" hidden="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40" name="Text Box 34" hidden="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1" name="Text Box 5" hidden="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2" name="Text Box 5" hidden="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3" name="Text Box 24" hidden="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4" name="Text Box 5" hidden="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5" name="Text Box 5" hidden="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6" name="Text Box 5" hidden="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7" name="Text Box 5" hidden="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8" name="Text Box 5" hidden="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49" name="Text Box 5" hidden="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0" name="Text Box 5" hidden="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51" name="Text Box 34" hidden="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2" name="Text Box 153" hidden="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3" name="Text Box 154" hidden="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4" name="Text Box 24" hidden="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5" name="Text Box 3" hidden="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6" name="Text Box 4" hidden="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7" name="Text Box 5" hidden="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8" name="Text Box 6" hidden="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59" name="Text Box 7" hidden="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0" name="Text Box 8" hidden="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461" name="Text Box 34" hidden="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2" name="Text Box 24" hidden="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6" name="Text Box 5" hidden="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69" name="Text Box 57" hidden="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0" name="Text Box 57" hidden="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1" name="Text Box 57" hidden="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2" name="Text Box 5" hidden="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3" name="Text Box 57" hidden="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4" name="Text Box 5" hidden="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75" name="Text Box 5" hidden="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476" name="Text Box 10" hidden="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477" name="Text Box 5" hidden="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478" name="Text Box 8" hidden="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479" name="Text Box 9" hidden="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482" name="Text Box 5" hidden="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568" name="Text Box 54" hidden="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569" name="Text Box 55" hidden="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588" name="Text Box 3" hidden="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89" name="Text Box 2" hidden="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0" name="Text Box 6" hidden="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1" name="Text Box 7" hidden="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2" name="Text Box 8" hidden="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3" name="Text Box 9" hidden="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4" name="Text Box 10" hidden="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595" name="Text Box 11" hidden="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596" name="Text Box 12" hidden="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7" name="Text Box 13" hidden="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598" name="Text Box 14" hidden="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599" name="Text Box 15" hidden="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00" name="Text Box 16" hidden="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1" name="Text Box 17" hidden="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2" name="Text Box 18" hidden="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03" name="Text Box 19" hidden="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04" name="Text Box 20" hidden="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5" name="Text Box 22" hidden="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6" name="Text Box 23" hidden="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07" name="Text Box 24" hidden="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08" name="Text Box 25" hidden="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09" name="Text Box 3" hidden="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0" name="Text Box 4" hidden="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1" name="Text Box 5" hidden="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2" name="Text Box 6" hidden="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3" name="Text Box 7" hidden="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4" name="Text Box 8" hidden="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5" name="Text Box 17" hidden="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6" name="Text Box 54" hidden="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7" name="Text Box 55" hidden="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8" name="Text Box 56" hidden="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19" name="Text Box 57" hidden="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0" name="Text Box 11" hidden="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1" name="Text Box 12" hidden="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2" name="Text Box 15" hidden="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3" name="Text Box 16" hidden="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4" name="Text Box 19" hidden="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5" name="Text Box 20" hidden="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6" name="Text Box 24" hidden="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627" name="Text Box 25" hidden="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28" name="Text Box 5" hidden="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29" name="Text Box 5" hidden="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2" name="Text Box 5" hidden="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3" name="Text Box 5" hidden="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36" name="Text Box 34" hidden="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7" name="Text Box 5" hidden="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8" name="Text Box 5" hidden="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39" name="Text Box 24" hidden="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0" name="Text Box 5" hidden="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1" name="Text Box 5" hidden="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2" name="Text Box 5" hidden="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3" name="Text Box 5" hidden="1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4" name="Text Box 5" hidden="1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6" name="Text Box 5" hidden="1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47" name="Text Box 34" hidden="1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8" name="Text Box 153" hidden="1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49" name="Text Box 154" hidden="1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0" name="Text Box 24" hidden="1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1" name="Text Box 3" hidden="1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2" name="Text Box 4" hidden="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3" name="Text Box 5" hidden="1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4" name="Text Box 6" hidden="1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5" name="Text Box 7" hidden="1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6" name="Text Box 8" hidden="1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57" name="Text Box 34" hidden="1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8" name="Text Box 24" hidden="1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59" name="Text Box 5" hidden="1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0" name="Text Box 5" hidden="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1" name="Text Box 5" hidden="1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2" name="Text Box 5" hidden="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63" name="Text Box 34" hidden="1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4" name="Text Box 24" hidden="1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5" name="Text Box 5" hidden="1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6" name="Text Box 5" hidden="1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7" name="Text Box 5" hidden="1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8" name="Text Box 5" hidden="1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69" name="Text Box 5" hidden="1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0" name="Text Box 5" hidden="1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71" name="Text Box 34" hidden="1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2" name="Text Box 153" hidden="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3" name="Text Box 154" hidden="1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4" name="Text Box 24" hidden="1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5" name="Text Box 3" hidden="1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6" name="Text Box 4" hidden="1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8" name="Text Box 6" hidden="1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79" name="Text Box 7" hidden="1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0" name="Text Box 8" hidden="1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681" name="Text Box 34" hidden="1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2" name="Text Box 24" hidden="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3" name="Text Box 5" hidden="1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4" name="Text Box 5" hidden="1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5" name="Text Box 5" hidden="1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6" name="Text Box 1" hidden="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7" name="Text Box 2" hidden="1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8" name="Text Box 3" hidden="1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89" name="Text Box 4" hidden="1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0" name="Text Box 6" hidden="1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1" name="Text Box 7" hidden="1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2" name="Text Box 8" hidden="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3" name="Text Box 9" hidden="1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4" name="Text Box 10" hidden="1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695" name="Text Box 11" hidden="1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696" name="Text Box 12" hidden="1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7" name="Text Box 13" hidden="1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698" name="Text Box 14" hidden="1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699" name="Text Box 15" hidden="1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00" name="Text Box 16" hidden="1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1" name="Text Box 17" hidden="1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2" name="Text Box 18" hidden="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03" name="Text Box 19" hidden="1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04" name="Text Box 20" hidden="1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5" name="Text Box 22" hidden="1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6" name="Text Box 23" hidden="1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07" name="Text Box 24" hidden="1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708" name="Text Box 25" hidden="1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09" name="Text Box 24" hidden="1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0" name="Text Box 4" hidden="1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1" name="Text Box 5" hidden="1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2" name="Text Box 24" hidden="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3" name="Text Box 4" hidden="1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4" name="Text Box 5" hidden="1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6" name="Text Box 39" hidden="1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7" name="Text Box 40" hidden="1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8" name="Text Box 41" hidden="1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19" name="Text Box 42" hidden="1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0" name="Text Box 43" hidden="1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1" name="Text Box 44" hidden="1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2" name="Text Box 45" hidden="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3" name="Text Box 46" hidden="1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4" name="Text Box 47" hidden="1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5" name="Text Box 48" hidden="1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6" name="Text Box 49" hidden="1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7" name="Text Box 50" hidden="1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8" name="Text Box 51" hidden="1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29" name="Text Box 52" hidden="1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0" name="Text Box 53" hidden="1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1" name="Text Box 54" hidden="1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2" name="Text Box 55" hidden="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3" name="Text Box 57" hidden="1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6" name="Text Box 40" hidden="1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39" name="Text Box 4" hidden="1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740" name="Text Box 5" hidden="1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41" name="Text Box 34" hidden="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2" name="Text Box 5" hidden="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3" name="Text Box 5" hidden="1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4" name="Text Box 24" hidden="1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5" name="Text Box 5" hidden="1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6" name="Text Box 5" hidden="1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7" name="Text Box 5" hidden="1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8" name="Text Box 5" hidden="1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49" name="Text Box 5" hidden="1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0" name="Text Box 5" hidden="1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1" name="Text Box 5" hidden="1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52" name="Text Box 34" hidden="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3" name="Text Box 153" hidden="1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4" name="Text Box 154" hidden="1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5" name="Text Box 24" hidden="1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6" name="Text Box 3" hidden="1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7" name="Text Box 4" hidden="1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8" name="Text Box 5" hidden="1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59" name="Text Box 6" hidden="1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0" name="Text Box 7" hidden="1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1" name="Text Box 8" hidden="1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62" name="Text Box 34" hidden="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3" name="Text Box 24" hidden="1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4" name="Text Box 5" hidden="1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5" name="Text Box 5" hidden="1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6" name="Text Box 5" hidden="1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7" name="Text Box 5" hidden="1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68" name="Text Box 34" hidden="1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69" name="Text Box 5" hidden="1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0" name="Text Box 5" hidden="1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1" name="Text Box 24" hidden="1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2" name="Text Box 5" hidden="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3" name="Text Box 5" hidden="1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4" name="Text Box 5" hidden="1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5" name="Text Box 5" hidden="1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6" name="Text Box 5" hidden="1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7" name="Text Box 5" hidden="1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78" name="Text Box 5" hidden="1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79" name="Text Box 34" hidden="1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0" name="Text Box 153" hidden="1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1" name="Text Box 154" hidden="1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2" name="Text Box 24" hidden="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3" name="Text Box 3" hidden="1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4" name="Text Box 4" hidden="1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5" name="Text Box 5" hidden="1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6" name="Text Box 6" hidden="1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7" name="Text Box 7" hidden="1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88" name="Text Box 8" hidden="1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789" name="Text Box 34" hidden="1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0" name="Text Box 24" hidden="1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1" name="Text Box 5" hidden="1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2" name="Text Box 5" hidden="1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3" name="Text Box 5" hidden="1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4" name="Text Box 5" hidden="1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5" name="Text Box 38" hidden="1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796" name="Text Box 38" hidden="1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7" name="Text Box 57" hidden="1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8" name="Text Box 57" hidden="1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799" name="Text Box 57" hidden="1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0" name="Text Box 5" hidden="1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1" name="Text Box 57" hidden="1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2" name="Text Box 5" hidden="1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3" name="Text Box 5" hidden="1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04" name="Text Box 10" hidden="1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805" name="Text Box 5" hidden="1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806" name="Text Box 8" hidden="1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807" name="Text Box 9" hidden="1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8" name="Text Box 5" hidden="1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09" name="Text Box 5" hidden="1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810" name="Text Box 5" hidden="1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11" name="Text Box 38" hidden="1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12" name="Text Box 38" hidden="1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13" name="Text Box 38" hidden="1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14" name="Text Box 38" hidden="1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15" name="Text Box 38" hidden="1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16" name="Text Box 38" hidden="1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17" name="Text Box 38" hidden="1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18" name="Text Box 38" hidden="1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19" name="Text Box 38" hidden="1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20" name="Text Box 38" hidden="1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21" name="Text Box 38" hidden="1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22" name="Text Box 38" hidden="1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23" name="Text Box 38" hidden="1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25" name="Text Box 38" hidden="1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826" name="Text Box 38" hidden="1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27" name="Text Box 38" hidden="1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896" name="Text Box 54" hidden="1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897" name="Text Box 55" hidden="1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914" name="Text Box 38" hidden="1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16" name="Text Box 5" hidden="1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17" name="Text Box 5" hidden="1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0" name="Text Box 5" hidden="1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1" name="Text Box 5" hidden="1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24" name="Text Box 34" hidden="1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5" name="Text Box 5" hidden="1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6" name="Text Box 5" hidden="1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7" name="Text Box 24" hidden="1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8" name="Text Box 5" hidden="1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29" name="Text Box 5" hidden="1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1" name="Text Box 5" hidden="1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2" name="Text Box 5" hidden="1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3" name="Text Box 5" hidden="1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4" name="Text Box 5" hidden="1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35" name="Text Box 34" hidden="1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6" name="Text Box 153" hidden="1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7" name="Text Box 154" hidden="1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8" name="Text Box 24" hidden="1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39" name="Text Box 3" hidden="1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0" name="Text Box 4" hidden="1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1" name="Text Box 5" hidden="1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2" name="Text Box 6" hidden="1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3" name="Text Box 7" hidden="1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4" name="Text Box 8" hidden="1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45" name="Text Box 34" hidden="1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6" name="Text Box 24" hidden="1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8" name="Text Box 5" hidden="1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49" name="Text Box 5" hidden="1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0" name="Text Box 5" hidden="1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51" name="Text Box 34" hidden="1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2" name="Text Box 24" hidden="1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3" name="Text Box 5" hidden="1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4" name="Text Box 5" hidden="1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5" name="Text Box 5" hidden="1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6" name="Text Box 5" hidden="1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7" name="Text Box 5" hidden="1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59" name="Text Box 34" hidden="1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0" name="Text Box 153" hidden="1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1" name="Text Box 154" hidden="1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2" name="Text Box 24" hidden="1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3" name="Text Box 3" hidden="1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4" name="Text Box 4" hidden="1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6" name="Text Box 6" hidden="1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7" name="Text Box 7" hidden="1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68" name="Text Box 8" hidden="1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969" name="Text Box 34" hidden="1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0" name="Text Box 24" hidden="1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1" name="Text Box 5" hidden="1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2" name="Text Box 5" hidden="1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3" name="Text Box 5" hidden="1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4" name="Text Box 1" hidden="1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5" name="Text Box 2" hidden="1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6" name="Text Box 3" hidden="1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7" name="Text Box 4" hidden="1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8" name="Text Box 6" hidden="1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79" name="Text Box 7" hidden="1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0" name="Text Box 8" hidden="1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1" name="Text Box 9" hidden="1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2" name="Text Box 10" hidden="1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83" name="Text Box 11" hidden="1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84" name="Text Box 12" hidden="1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5" name="Text Box 13" hidden="1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6" name="Text Box 14" hidden="1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87" name="Text Box 15" hidden="1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88" name="Text Box 16" hidden="1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89" name="Text Box 17" hidden="1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0" name="Text Box 18" hidden="1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91" name="Text Box 19" hidden="1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92" name="Text Box 20" hidden="1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3" name="Text Box 22" hidden="1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4" name="Text Box 23" hidden="1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95" name="Text Box 24" hidden="1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996" name="Text Box 25" hidden="1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7" name="Text Box 24" hidden="1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8" name="Text Box 4" hidden="1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999" name="Text Box 5" hidden="1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0" name="Text Box 24" hidden="1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1" name="Text Box 4" hidden="1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2" name="Text Box 5" hidden="1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3" name="Text Box 38" hidden="1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4" name="Text Box 39" hidden="1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5" name="Text Box 40" hidden="1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6" name="Text Box 41" hidden="1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7" name="Text Box 42" hidden="1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8" name="Text Box 43" hidden="1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09" name="Text Box 44" hidden="1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0" name="Text Box 45" hidden="1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1" name="Text Box 46" hidden="1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2" name="Text Box 47" hidden="1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3" name="Text Box 48" hidden="1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4" name="Text Box 49" hidden="1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5" name="Text Box 50" hidden="1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6" name="Text Box 51" hidden="1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7" name="Text Box 52" hidden="1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8" name="Text Box 53" hidden="1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19" name="Text Box 54" hidden="1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0" name="Text Box 55" hidden="1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1" name="Text Box 57" hidden="1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2" name="Text Box 38" hidden="1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3" name="Text Box 38" hidden="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4" name="Text Box 40" hidden="1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5" name="Text Box 38" hidden="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26" name="Text Box 38" hidden="1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27" name="Text Box 4" hidden="1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1028" name="Text Box 5" hidden="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29" name="Text Box 34" hidden="1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0" name="Text Box 5" hidden="1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1" name="Text Box 5" hidden="1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2" name="Text Box 24" hidden="1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3" name="Text Box 5" hidden="1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4" name="Text Box 5" hidden="1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5" name="Text Box 5" hidden="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6" name="Text Box 5" hidden="1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7" name="Text Box 5" hidden="1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8" name="Text Box 5" hidden="1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39" name="Text Box 5" hidden="1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40" name="Text Box 34" hidden="1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1" name="Text Box 153" hidden="1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2" name="Text Box 154" hidden="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3" name="Text Box 24" hidden="1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4" name="Text Box 3" hidden="1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5" name="Text Box 4" hidden="1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7" name="Text Box 6" hidden="1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8" name="Text Box 7" hidden="1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49" name="Text Box 8" hidden="1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50" name="Text Box 34" hidden="1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1" name="Text Box 24" hidden="1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56" name="Text Box 34" hidden="1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7" name="Text Box 5" hidden="1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8" name="Text Box 5" hidden="1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59" name="Text Box 24" hidden="1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0" name="Text Box 5" hidden="1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1" name="Text Box 5" hidden="1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4" name="Text Box 5" hidden="1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5" name="Text Box 5" hidden="1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6" name="Text Box 5" hidden="1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67" name="Text Box 34" hidden="1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8" name="Text Box 153" hidden="1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69" name="Text Box 154" hidden="1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0" name="Text Box 24" hidden="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1" name="Text Box 3" hidden="1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2" name="Text Box 4" hidden="1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3" name="Text Box 5" hidden="1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4" name="Text Box 6" hidden="1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5" name="Text Box 7" hidden="1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6" name="Text Box 8" hidden="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077" name="Text Box 34" hidden="1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8" name="Text Box 24" hidden="1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1" name="Text Box 5" hidden="1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3" name="Text Box 38" hidden="1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084" name="Text Box 38" hidden="1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5" name="Text Box 57" hidden="1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6" name="Text Box 57" hidden="1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7" name="Text Box 57" hidden="1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8" name="Text Box 5" hidden="1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89" name="Text Box 57" hidden="1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91" name="Text Box 5" hidden="1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092" name="Text Box 10" hidden="1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093" name="Text Box 5" hidden="1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094" name="Text Box 8" hidden="1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095" name="Text Box 9" hidden="1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96" name="Text Box 5" hidden="1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097" name="Text Box 5" hidden="1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184" name="Text Box 54" hidden="1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185" name="Text Box 55" hidden="1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204" name="Text Box 3" hidden="1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5" name="Text Box 2" hidden="1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6" name="Text Box 6" hidden="1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7" name="Text Box 7" hidden="1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8" name="Text Box 8" hidden="1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09" name="Text Box 9" hidden="1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0" name="Text Box 10" hidden="1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11" name="Text Box 11" hidden="1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12" name="Text Box 12" hidden="1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3" name="Text Box 13" hidden="1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4" name="Text Box 14" hidden="1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15" name="Text Box 15" hidden="1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16" name="Text Box 16" hidden="1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7" name="Text Box 17" hidden="1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18" name="Text Box 18" hidden="1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19" name="Text Box 19" hidden="1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20" name="Text Box 20" hidden="1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1" name="Text Box 22" hidden="1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2" name="Text Box 23" hidden="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23" name="Text Box 24" hidden="1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24" name="Text Box 25" hidden="1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5" name="Text Box 3" hidden="1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6" name="Text Box 4" hidden="1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7" name="Text Box 5" hidden="1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8" name="Text Box 6" hidden="1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29" name="Text Box 7" hidden="1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0" name="Text Box 8" hidden="1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1" name="Text Box 17" hidden="1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2" name="Text Box 54" hidden="1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3" name="Text Box 55" hidden="1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4" name="Text Box 56" hidden="1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35" name="Text Box 57" hidden="1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36" name="Text Box 11" hidden="1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37" name="Text Box 12" hidden="1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38" name="Text Box 15" hidden="1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39" name="Text Box 16" hidden="1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40" name="Text Box 19" hidden="1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41" name="Text Box 20" hidden="1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42" name="Text Box 24" hidden="1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243" name="Text Box 25" hidden="1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244" name="Text Box 38" hidden="1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245" name="Text Box 38" hidden="1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1246" name="Text Box 38" hidden="1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1247" name="Text Box 38" hidden="1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87</xdr:row>
      <xdr:rowOff>0</xdr:rowOff>
    </xdr:from>
    <xdr:ext cx="76200" cy="342900"/>
    <xdr:sp macro="" textlink="">
      <xdr:nvSpPr>
        <xdr:cNvPr id="1248" name="Text Box 39" hidden="1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>
          <a:spLocks noChangeArrowheads="1"/>
        </xdr:cNvSpPr>
      </xdr:nvSpPr>
      <xdr:spPr bwMode="auto">
        <a:xfrm>
          <a:off x="4048125" y="17145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1249" name="Text Box 38" hidden="1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1250" name="Text Box 38" hidden="1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52425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371475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53" name="Text Box 5" hidden="1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54" name="Text Box 5" hidden="1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255" name="Text Box 38" hidden="1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57" name="Text Box 5" hidden="1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58" name="Text Box 5" hidden="1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260" name="Text Box 38" hidden="1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61" name="Text Box 34" hidden="1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2" name="Text Box 5" hidden="1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3" name="Text Box 5" hidden="1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4" name="Text Box 24" hidden="1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5" name="Text Box 5" hidden="1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6" name="Text Box 5" hidden="1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7" name="Text Box 5" hidden="1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8" name="Text Box 5" hidden="1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69" name="Text Box 5" hidden="1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1" name="Text Box 5" hidden="1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72" name="Text Box 34" hidden="1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3" name="Text Box 153" hidden="1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4" name="Text Box 154" hidden="1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5" name="Text Box 24" hidden="1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6" name="Text Box 3" hidden="1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7" name="Text Box 4" hidden="1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8" name="Text Box 5" hidden="1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79" name="Text Box 6" hidden="1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0" name="Text Box 7" hidden="1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1" name="Text Box 8" hidden="1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82" name="Text Box 34" hidden="1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3" name="Text Box 24" hidden="1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4" name="Text Box 5" hidden="1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6" name="Text Box 5" hidden="1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7" name="Text Box 5" hidden="1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88" name="Text Box 34" hidden="1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89" name="Text Box 24" hidden="1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0" name="Text Box 5" hidden="1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1" name="Text Box 5" hidden="1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2" name="Text Box 5" hidden="1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3" name="Text Box 5" hidden="1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4" name="Text Box 5" hidden="1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5" name="Text Box 5" hidden="1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296" name="Text Box 34" hidden="1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7" name="Text Box 153" hidden="1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8" name="Text Box 154" hidden="1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299" name="Text Box 24" hidden="1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0" name="Text Box 3" hidden="1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1" name="Text Box 4" hidden="1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3" name="Text Box 6" hidden="1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4" name="Text Box 7" hidden="1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5" name="Text Box 8" hidden="1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06" name="Text Box 34" hidden="1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7" name="Text Box 24" hidden="1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1" name="Text Box 1" hidden="1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2" name="Text Box 2" hidden="1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3" name="Text Box 3" hidden="1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4" name="Text Box 4" hidden="1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5" name="Text Box 6" hidden="1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6" name="Text Box 7" hidden="1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7" name="Text Box 8" hidden="1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8" name="Text Box 9" hidden="1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19" name="Text Box 10" hidden="1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0" name="Text Box 11" hidden="1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1" name="Text Box 12" hidden="1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22" name="Text Box 13" hidden="1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23" name="Text Box 14" hidden="1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4" name="Text Box 15" hidden="1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5" name="Text Box 16" hidden="1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26" name="Text Box 17" hidden="1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27" name="Text Box 18" hidden="1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8" name="Text Box 19" hidden="1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29" name="Text Box 20" hidden="1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0" name="Text Box 22" hidden="1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1" name="Text Box 23" hidden="1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32" name="Text Box 24" hidden="1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333" name="Text Box 25" hidden="1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4" name="Text Box 24" hidden="1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5" name="Text Box 4" hidden="1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6" name="Text Box 5" hidden="1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7" name="Text Box 24" hidden="1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8" name="Text Box 4" hidden="1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39" name="Text Box 5" hidden="1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0" name="Text Box 38" hidden="1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1" name="Text Box 39" hidden="1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2" name="Text Box 40" hidden="1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3" name="Text Box 41" hidden="1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4" name="Text Box 42" hidden="1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5" name="Text Box 43" hidden="1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6" name="Text Box 44" hidden="1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7" name="Text Box 45" hidden="1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8" name="Text Box 46" hidden="1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49" name="Text Box 47" hidden="1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0" name="Text Box 48" hidden="1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1" name="Text Box 49" hidden="1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2" name="Text Box 50" hidden="1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3" name="Text Box 51" hidden="1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4" name="Text Box 52" hidden="1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5" name="Text Box 53" hidden="1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6" name="Text Box 54" hidden="1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7" name="Text Box 55" hidden="1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8" name="Text Box 57" hidden="1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59" name="Text Box 38" hidden="1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1" name="Text Box 40" hidden="1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2" name="Text Box 38" hidden="1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63" name="Text Box 38" hidden="1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4" name="Text Box 4" hidden="1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1365" name="Text Box 5" hidden="1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66" name="Text Box 34" hidden="1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7" name="Text Box 5" hidden="1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8" name="Text Box 5" hidden="1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69" name="Text Box 24" hidden="1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0" name="Text Box 5" hidden="1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1" name="Text Box 5" hidden="1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2" name="Text Box 5" hidden="1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3" name="Text Box 5" hidden="1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6" name="Text Box 5" hidden="1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77" name="Text Box 34" hidden="1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8" name="Text Box 153" hidden="1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79" name="Text Box 154" hidden="1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0" name="Text Box 24" hidden="1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1" name="Text Box 3" hidden="1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2" name="Text Box 4" hidden="1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3" name="Text Box 5" hidden="1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4" name="Text Box 6" hidden="1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5" name="Text Box 7" hidden="1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6" name="Text Box 8" hidden="1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87" name="Text Box 34" hidden="1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8" name="Text Box 24" hidden="1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89" name="Text Box 5" hidden="1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1" name="Text Box 5" hidden="1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2" name="Text Box 5" hidden="1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393" name="Text Box 34" hidden="1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4" name="Text Box 5" hidden="1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5" name="Text Box 5" hidden="1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6" name="Text Box 24" hidden="1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7" name="Text Box 5" hidden="1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8" name="Text Box 5" hidden="1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399" name="Text Box 5" hidden="1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0" name="Text Box 5" hidden="1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1" name="Text Box 5" hidden="1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2" name="Text Box 5" hidden="1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3" name="Text Box 5" hidden="1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404" name="Text Box 34" hidden="1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5" name="Text Box 153" hidden="1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6" name="Text Box 154" hidden="1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7" name="Text Box 24" hidden="1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8" name="Text Box 3" hidden="1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09" name="Text Box 4" hidden="1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0" name="Text Box 5" hidden="1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1" name="Text Box 6" hidden="1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2" name="Text Box 7" hidden="1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3" name="Text Box 8" hidden="1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414" name="Text Box 34" hidden="1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5" name="Text Box 24" hidden="1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6" name="Text Box 5" hidden="1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8" name="Text Box 5" hidden="1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19" name="Text Box 5" hidden="1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2" name="Text Box 57" hidden="1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3" name="Text Box 57" hidden="1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4" name="Text Box 57" hidden="1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5" name="Text Box 5" hidden="1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6" name="Text Box 57" hidden="1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7" name="Text Box 5" hidden="1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28" name="Text Box 5" hidden="1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29" name="Text Box 10" hidden="1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430" name="Text Box 5" hidden="1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431" name="Text Box 8" hidden="1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432" name="Text Box 9" hidden="1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33" name="Text Box 5" hidden="1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36" name="Text Box 38" hidden="1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521" name="Text Box 54" hidden="1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522" name="Text Box 55" hidden="1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41" name="Text Box 5" hidden="1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42" name="Text Box 5" hidden="1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45" name="Text Box 5" hidden="1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49" name="Text Box 34" hidden="1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0" name="Text Box 5" hidden="1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1" name="Text Box 5" hidden="1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2" name="Text Box 24" hidden="1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3" name="Text Box 5" hidden="1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4" name="Text Box 5" hidden="1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6" name="Text Box 5" hidden="1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7" name="Text Box 5" hidden="1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60" name="Text Box 34" hidden="1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1" name="Text Box 153" hidden="1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2" name="Text Box 154" hidden="1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3" name="Text Box 24" hidden="1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4" name="Text Box 3" hidden="1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5" name="Text Box 4" hidden="1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6" name="Text Box 5" hidden="1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7" name="Text Box 6" hidden="1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8" name="Text Box 7" hidden="1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69" name="Text Box 8" hidden="1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70" name="Text Box 34" hidden="1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1" name="Text Box 24" hidden="1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2" name="Text Box 5" hidden="1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3" name="Text Box 5" hidden="1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4" name="Text Box 5" hidden="1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5" name="Text Box 5" hidden="1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76" name="Text Box 34" hidden="1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7" name="Text Box 24" hidden="1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79" name="Text Box 5" hidden="1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0" name="Text Box 5" hidden="1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1" name="Text Box 5" hidden="1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2" name="Text Box 5" hidden="1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84" name="Text Box 34" hidden="1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5" name="Text Box 153" hidden="1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6" name="Text Box 154" hidden="1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7" name="Text Box 24" hidden="1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8" name="Text Box 3" hidden="1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89" name="Text Box 4" hidden="1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0" name="Text Box 5" hidden="1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1" name="Text Box 6" hidden="1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2" name="Text Box 7" hidden="1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3" name="Text Box 8" hidden="1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594" name="Text Box 34" hidden="1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5" name="Text Box 24" hidden="1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6" name="Text Box 5" hidden="1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7" name="Text Box 5" hidden="1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8" name="Text Box 5" hidden="1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599" name="Text Box 1" hidden="1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0" name="Text Box 2" hidden="1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1" name="Text Box 3" hidden="1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2" name="Text Box 4" hidden="1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3" name="Text Box 6" hidden="1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4" name="Text Box 7" hidden="1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5" name="Text Box 8" hidden="1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6" name="Text Box 9" hidden="1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07" name="Text Box 10" hidden="1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08" name="Text Box 11" hidden="1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09" name="Text Box 12" hidden="1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0" name="Text Box 13" hidden="1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1" name="Text Box 14" hidden="1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12" name="Text Box 15" hidden="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13" name="Text Box 16" hidden="1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4" name="Text Box 17" hidden="1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5" name="Text Box 18" hidden="1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16" name="Text Box 19" hidden="1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17" name="Text Box 20" hidden="1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8" name="Text Box 22" hidden="1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19" name="Text Box 23" hidden="1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20" name="Text Box 24" hidden="1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621" name="Text Box 25" hidden="1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2" name="Text Box 24" hidden="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3" name="Text Box 4" hidden="1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4" name="Text Box 5" hidden="1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5" name="Text Box 24" hidden="1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6" name="Text Box 4" hidden="1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7" name="Text Box 5" hidden="1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8" name="Text Box 38" hidden="1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29" name="Text Box 39" hidden="1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0" name="Text Box 40" hidden="1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1" name="Text Box 41" hidden="1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2" name="Text Box 42" hidden="1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3" name="Text Box 43" hidden="1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4" name="Text Box 44" hidden="1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5" name="Text Box 45" hidden="1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6" name="Text Box 46" hidden="1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7" name="Text Box 47" hidden="1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8" name="Text Box 48" hidden="1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39" name="Text Box 49" hidden="1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0" name="Text Box 50" hidden="1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1" name="Text Box 51" hidden="1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2" name="Text Box 52" hidden="1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3" name="Text Box 53" hidden="1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4" name="Text Box 54" hidden="1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5" name="Text Box 55" hidden="1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6" name="Text Box 57" hidden="1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7" name="Text Box 38" hidden="1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8" name="Text Box 38" hidden="1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49" name="Text Box 40" hidden="1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0" name="Text Box 38" hidden="1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51" name="Text Box 38" hidden="1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2" name="Text Box 4" hidden="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1653" name="Text Box 5" hidden="1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54" name="Text Box 34" hidden="1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5" name="Text Box 5" hidden="1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6" name="Text Box 5" hidden="1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7" name="Text Box 24" hidden="1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59" name="Text Box 5" hidden="1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1" name="Text Box 5" hidden="1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2" name="Text Box 5" hidden="1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4" name="Text Box 5" hidden="1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65" name="Text Box 34" hidden="1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6" name="Text Box 153" hidden="1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7" name="Text Box 154" hidden="1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8" name="Text Box 24" hidden="1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69" name="Text Box 3" hidden="1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0" name="Text Box 4" hidden="1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1" name="Text Box 5" hidden="1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2" name="Text Box 6" hidden="1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3" name="Text Box 7" hidden="1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4" name="Text Box 8" hidden="1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75" name="Text Box 34" hidden="1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6" name="Text Box 24" hidden="1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7" name="Text Box 5" hidden="1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79" name="Text Box 5" hidden="1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0" name="Text Box 5" hidden="1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81" name="Text Box 34" hidden="1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2" name="Text Box 5" hidden="1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3" name="Text Box 5" hidden="1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4" name="Text Box 24" hidden="1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6" name="Text Box 5" hidden="1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89" name="Text Box 5" hidden="1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0" name="Text Box 5" hidden="1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1" name="Text Box 5" hidden="1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692" name="Text Box 34" hidden="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3" name="Text Box 153" hidden="1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4" name="Text Box 154" hidden="1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5" name="Text Box 24" hidden="1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6" name="Text Box 3" hidden="1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7" name="Text Box 4" hidden="1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8" name="Text Box 5" hidden="1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699" name="Text Box 6" hidden="1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0" name="Text Box 7" hidden="1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1" name="Text Box 8" hidden="1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702" name="Text Box 34" hidden="1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3" name="Text Box 24" hidden="1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4" name="Text Box 5" hidden="1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5" name="Text Box 5" hidden="1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6" name="Text Box 5" hidden="1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7" name="Text Box 5" hidden="1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08" name="Text Box 38" hidden="1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09" name="Text Box 38" hidden="1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0" name="Text Box 57" hidden="1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1" name="Text Box 57" hidden="1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2" name="Text Box 57" hidden="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3" name="Text Box 5" hidden="1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4" name="Text Box 57" hidden="1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5" name="Text Box 5" hidden="1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16" name="Text Box 5" hidden="1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17" name="Text Box 10" hidden="1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718" name="Text Box 5" hidden="1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719" name="Text Box 8" hidden="1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1720" name="Text Box 9" hidden="1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22" name="Text Box 5" hidden="1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24" name="Text Box 38" hidden="1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27" name="Text Box 38" hidden="1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28" name="Text Box 38" hidden="1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809" name="Text Box 54" hidden="1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810" name="Text Box 55" hidden="1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26" name="Text Box 38" hidden="1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1827" name="Text Box 38" hidden="1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1829" name="Text Box 3" hidden="1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0" name="Text Box 2" hidden="1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1" name="Text Box 6" hidden="1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2" name="Text Box 7" hidden="1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3" name="Text Box 8" hidden="1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4" name="Text Box 9" hidden="1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5" name="Text Box 10" hidden="1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36" name="Text Box 11" hidden="1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37" name="Text Box 12" hidden="1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8" name="Text Box 13" hidden="1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39" name="Text Box 14" hidden="1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0" name="Text Box 15" hidden="1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1" name="Text Box 16" hidden="1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42" name="Text Box 17" hidden="1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43" name="Text Box 18" hidden="1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4" name="Text Box 19" hidden="1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5" name="Text Box 20" hidden="1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46" name="Text Box 22" hidden="1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47" name="Text Box 23" hidden="1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8" name="Text Box 24" hidden="1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49" name="Text Box 25" hidden="1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0" name="Text Box 3" hidden="1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1" name="Text Box 4" hidden="1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2" name="Text Box 5" hidden="1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3" name="Text Box 6" hidden="1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4" name="Text Box 7" hidden="1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5" name="Text Box 8" hidden="1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6" name="Text Box 17" hidden="1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7" name="Text Box 54" hidden="1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8" name="Text Box 55" hidden="1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59" name="Text Box 56" hidden="1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60" name="Text Box 57" hidden="1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1" name="Text Box 11" hidden="1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2" name="Text Box 12" hidden="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3" name="Text Box 15" hidden="1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4" name="Text Box 16" hidden="1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5" name="Text Box 19" hidden="1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6" name="Text Box 20" hidden="1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7" name="Text Box 24" hidden="1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1868" name="Text Box 25" hidden="1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69" name="Text Box 5" hidden="1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0" name="Text Box 5" hidden="1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871" name="Text Box 38" hidden="1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872" name="Text Box 38" hidden="1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3" name="Text Box 5" hidden="1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4" name="Text Box 5" hidden="1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1875" name="Text Box 38" hidden="1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1876" name="Text Box 38" hidden="1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877" name="Text Box 34" hidden="1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8" name="Text Box 5" hidden="1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79" name="Text Box 5" hidden="1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0" name="Text Box 24" hidden="1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1" name="Text Box 5" hidden="1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2" name="Text Box 5" hidden="1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3" name="Text Box 5" hidden="1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4" name="Text Box 5" hidden="1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5" name="Text Box 5" hidden="1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888" name="Text Box 34" hidden="1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89" name="Text Box 153" hidden="1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0" name="Text Box 154" hidden="1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1" name="Text Box 24" hidden="1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2" name="Text Box 3" hidden="1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3" name="Text Box 4" hidden="1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4" name="Text Box 5" hidden="1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5" name="Text Box 6" hidden="1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6" name="Text Box 7" hidden="1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7" name="Text Box 8" hidden="1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898" name="Text Box 34" hidden="1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899" name="Text Box 24" hidden="1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0" name="Text Box 5" hidden="1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1" name="Text Box 5" hidden="1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04" name="Text Box 34" hidden="1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5" name="Text Box 24" hidden="1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6" name="Text Box 5" hidden="1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7" name="Text Box 5" hidden="1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8" name="Text Box 5" hidden="1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09" name="Text Box 5" hidden="1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0" name="Text Box 5" hidden="1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12" name="Text Box 34" hidden="1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3" name="Text Box 153" hidden="1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4" name="Text Box 154" hidden="1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5" name="Text Box 24" hidden="1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6" name="Text Box 3" hidden="1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7" name="Text Box 4" hidden="1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8" name="Text Box 5" hidden="1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19" name="Text Box 6" hidden="1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0" name="Text Box 7" hidden="1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1" name="Text Box 8" hidden="1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22" name="Text Box 34" hidden="1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3" name="Text Box 24" hidden="1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5" name="Text Box 5" hidden="1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7" name="Text Box 1" hidden="1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8" name="Text Box 2" hidden="1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29" name="Text Box 3" hidden="1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0" name="Text Box 4" hidden="1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1" name="Text Box 6" hidden="1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2" name="Text Box 7" hidden="1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3" name="Text Box 8" hidden="1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4" name="Text Box 9" hidden="1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5" name="Text Box 10" hidden="1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36" name="Text Box 11" hidden="1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37" name="Text Box 12" hidden="1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8" name="Text Box 13" hidden="1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39" name="Text Box 14" hidden="1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0" name="Text Box 15" hidden="1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1" name="Text Box 16" hidden="1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42" name="Text Box 17" hidden="1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43" name="Text Box 18" hidden="1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4" name="Text Box 19" hidden="1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5" name="Text Box 20" hidden="1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46" name="Text Box 22" hidden="1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47" name="Text Box 23" hidden="1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8" name="Text Box 24" hidden="1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1949" name="Text Box 25" hidden="1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0" name="Text Box 24" hidden="1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1" name="Text Box 4" hidden="1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2" name="Text Box 5" hidden="1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3" name="Text Box 24" hidden="1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4" name="Text Box 4" hidden="1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5" name="Text Box 5" hidden="1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6" name="Text Box 38" hidden="1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7" name="Text Box 39" hidden="1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8" name="Text Box 40" hidden="1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59" name="Text Box 41" hidden="1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0" name="Text Box 42" hidden="1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1" name="Text Box 43" hidden="1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2" name="Text Box 44" hidden="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3" name="Text Box 45" hidden="1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4" name="Text Box 46" hidden="1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5" name="Text Box 47" hidden="1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6" name="Text Box 48" hidden="1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7" name="Text Box 49" hidden="1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8" name="Text Box 50" hidden="1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69" name="Text Box 51" hidden="1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0" name="Text Box 52" hidden="1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1" name="Text Box 53" hidden="1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2" name="Text Box 54" hidden="1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3" name="Text Box 55" hidden="1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4" name="Text Box 57" hidden="1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5" name="Text Box 38" hidden="1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6" name="Text Box 38" hidden="1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7" name="Text Box 40" hidden="1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78" name="Text Box 38" hidden="1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79" name="Text Box 38" hidden="1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0" name="Text Box 4" hidden="1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1981" name="Text Box 5" hidden="1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82" name="Text Box 34" hidden="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4" name="Text Box 5" hidden="1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5" name="Text Box 24" hidden="1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7" name="Text Box 5" hidden="1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8" name="Text Box 5" hidden="1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2" name="Text Box 5" hidden="1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1993" name="Text Box 34" hidden="1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4" name="Text Box 153" hidden="1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5" name="Text Box 154" hidden="1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6" name="Text Box 24" hidden="1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7" name="Text Box 3" hidden="1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8" name="Text Box 4" hidden="1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1999" name="Text Box 5" hidden="1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0" name="Text Box 6" hidden="1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1" name="Text Box 7" hidden="1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2" name="Text Box 8" hidden="1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003" name="Text Box 34" hidden="1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4" name="Text Box 24" hidden="1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5" name="Text Box 5" hidden="1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6" name="Text Box 5" hidden="1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009" name="Text Box 34" hidden="1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0" name="Text Box 5" hidden="1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1" name="Text Box 5" hidden="1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2" name="Text Box 24" hidden="1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3" name="Text Box 5" hidden="1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4" name="Text Box 5" hidden="1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5" name="Text Box 5" hidden="1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7" name="Text Box 5" hidden="1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8" name="Text Box 5" hidden="1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19" name="Text Box 5" hidden="1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020" name="Text Box 34" hidden="1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1" name="Text Box 153" hidden="1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2" name="Text Box 154" hidden="1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3" name="Text Box 24" hidden="1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4" name="Text Box 3" hidden="1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5" name="Text Box 4" hidden="1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6" name="Text Box 5" hidden="1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7" name="Text Box 6" hidden="1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8" name="Text Box 7" hidden="1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29" name="Text Box 8" hidden="1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030" name="Text Box 34" hidden="1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1" name="Text Box 24" hidden="1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2" name="Text Box 5" hidden="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3" name="Text Box 5" hidden="1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6" name="Text Box 38" hidden="1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37" name="Text Box 38" hidden="1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8" name="Text Box 57" hidden="1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39" name="Text Box 57" hidden="1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0" name="Text Box 57" hidden="1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1" name="Text Box 5" hidden="1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2" name="Text Box 57" hidden="1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4" name="Text Box 5" hidden="1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45" name="Text Box 10" hidden="1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2046" name="Text Box 5" hidden="1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2047" name="Text Box 8" hidden="1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2048" name="Text Box 9" hidden="1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49" name="Text Box 5" hidden="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50" name="Text Box 5" hidden="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52" name="Text Box 38" hidden="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500-00004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500-00004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500-00004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500-00004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500-00004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500-00005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500-00005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137" name="Text Box 54" hidden="1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138" name="Text Box 55" hidden="1">
          <a:extLst>
            <a:ext uri="{FF2B5EF4-FFF2-40B4-BE49-F238E27FC236}">
              <a16:creationId xmlns:a16="http://schemas.microsoft.com/office/drawing/2014/main" id="{00000000-0008-0000-0500-00005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500-00005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500-00005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500-00006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500-00006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500-00006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500-00006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500-00006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500-00006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54" name="Text Box 38" hidden="1">
          <a:extLst>
            <a:ext uri="{FF2B5EF4-FFF2-40B4-BE49-F238E27FC236}">
              <a16:creationId xmlns:a16="http://schemas.microsoft.com/office/drawing/2014/main" id="{00000000-0008-0000-0500-00006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155" name="Text Box 38" hidden="1">
          <a:extLst>
            <a:ext uri="{FF2B5EF4-FFF2-40B4-BE49-F238E27FC236}">
              <a16:creationId xmlns:a16="http://schemas.microsoft.com/office/drawing/2014/main" id="{00000000-0008-0000-0500-00006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500-00006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57" name="Text Box 5" hidden="1">
          <a:extLst>
            <a:ext uri="{FF2B5EF4-FFF2-40B4-BE49-F238E27FC236}">
              <a16:creationId xmlns:a16="http://schemas.microsoft.com/office/drawing/2014/main" id="{00000000-0008-0000-0500-00006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58" name="Text Box 5" hidden="1">
          <a:extLst>
            <a:ext uri="{FF2B5EF4-FFF2-40B4-BE49-F238E27FC236}">
              <a16:creationId xmlns:a16="http://schemas.microsoft.com/office/drawing/2014/main" id="{00000000-0008-0000-0500-00006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500-00006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500-00007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1" name="Text Box 5" hidden="1">
          <a:extLst>
            <a:ext uri="{FF2B5EF4-FFF2-40B4-BE49-F238E27FC236}">
              <a16:creationId xmlns:a16="http://schemas.microsoft.com/office/drawing/2014/main" id="{00000000-0008-0000-0500-00007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2" name="Text Box 5" hidden="1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500-00007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165" name="Text Box 34" hidden="1">
          <a:extLst>
            <a:ext uri="{FF2B5EF4-FFF2-40B4-BE49-F238E27FC236}">
              <a16:creationId xmlns:a16="http://schemas.microsoft.com/office/drawing/2014/main" id="{00000000-0008-0000-0500-000075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6" name="Text Box 5" hidden="1">
          <a:extLst>
            <a:ext uri="{FF2B5EF4-FFF2-40B4-BE49-F238E27FC236}">
              <a16:creationId xmlns:a16="http://schemas.microsoft.com/office/drawing/2014/main" id="{00000000-0008-0000-0500-00007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7" name="Text Box 5" hidden="1">
          <a:extLst>
            <a:ext uri="{FF2B5EF4-FFF2-40B4-BE49-F238E27FC236}">
              <a16:creationId xmlns:a16="http://schemas.microsoft.com/office/drawing/2014/main" id="{00000000-0008-0000-0500-00007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8" name="Text Box 24" hidden="1">
          <a:extLst>
            <a:ext uri="{FF2B5EF4-FFF2-40B4-BE49-F238E27FC236}">
              <a16:creationId xmlns:a16="http://schemas.microsoft.com/office/drawing/2014/main" id="{00000000-0008-0000-0500-00007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69" name="Text Box 5" hidden="1">
          <a:extLst>
            <a:ext uri="{FF2B5EF4-FFF2-40B4-BE49-F238E27FC236}">
              <a16:creationId xmlns:a16="http://schemas.microsoft.com/office/drawing/2014/main" id="{00000000-0008-0000-0500-00007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0" name="Text Box 5" hidden="1">
          <a:extLst>
            <a:ext uri="{FF2B5EF4-FFF2-40B4-BE49-F238E27FC236}">
              <a16:creationId xmlns:a16="http://schemas.microsoft.com/office/drawing/2014/main" id="{00000000-0008-0000-0500-00007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1" name="Text Box 5" hidden="1">
          <a:extLst>
            <a:ext uri="{FF2B5EF4-FFF2-40B4-BE49-F238E27FC236}">
              <a16:creationId xmlns:a16="http://schemas.microsoft.com/office/drawing/2014/main" id="{00000000-0008-0000-0500-00007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2" name="Text Box 5" hidden="1">
          <a:extLst>
            <a:ext uri="{FF2B5EF4-FFF2-40B4-BE49-F238E27FC236}">
              <a16:creationId xmlns:a16="http://schemas.microsoft.com/office/drawing/2014/main" id="{00000000-0008-0000-0500-00007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3" name="Text Box 5" hidden="1">
          <a:extLst>
            <a:ext uri="{FF2B5EF4-FFF2-40B4-BE49-F238E27FC236}">
              <a16:creationId xmlns:a16="http://schemas.microsoft.com/office/drawing/2014/main" id="{00000000-0008-0000-0500-00007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500-00007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500-00007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176" name="Text Box 34" hidden="1">
          <a:extLst>
            <a:ext uri="{FF2B5EF4-FFF2-40B4-BE49-F238E27FC236}">
              <a16:creationId xmlns:a16="http://schemas.microsoft.com/office/drawing/2014/main" id="{00000000-0008-0000-0500-000080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7" name="Text Box 153" hidden="1">
          <a:extLst>
            <a:ext uri="{FF2B5EF4-FFF2-40B4-BE49-F238E27FC236}">
              <a16:creationId xmlns:a16="http://schemas.microsoft.com/office/drawing/2014/main" id="{00000000-0008-0000-0500-00008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8" name="Text Box 154" hidden="1">
          <a:extLst>
            <a:ext uri="{FF2B5EF4-FFF2-40B4-BE49-F238E27FC236}">
              <a16:creationId xmlns:a16="http://schemas.microsoft.com/office/drawing/2014/main" id="{00000000-0008-0000-0500-00008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79" name="Text Box 24" hidden="1">
          <a:extLst>
            <a:ext uri="{FF2B5EF4-FFF2-40B4-BE49-F238E27FC236}">
              <a16:creationId xmlns:a16="http://schemas.microsoft.com/office/drawing/2014/main" id="{00000000-0008-0000-0500-00008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0" name="Text Box 3" hidden="1">
          <a:extLst>
            <a:ext uri="{FF2B5EF4-FFF2-40B4-BE49-F238E27FC236}">
              <a16:creationId xmlns:a16="http://schemas.microsoft.com/office/drawing/2014/main" id="{00000000-0008-0000-0500-00008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1" name="Text Box 4" hidden="1">
          <a:extLst>
            <a:ext uri="{FF2B5EF4-FFF2-40B4-BE49-F238E27FC236}">
              <a16:creationId xmlns:a16="http://schemas.microsoft.com/office/drawing/2014/main" id="{00000000-0008-0000-0500-00008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2" name="Text Box 5" hidden="1">
          <a:extLst>
            <a:ext uri="{FF2B5EF4-FFF2-40B4-BE49-F238E27FC236}">
              <a16:creationId xmlns:a16="http://schemas.microsoft.com/office/drawing/2014/main" id="{00000000-0008-0000-0500-00008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3" name="Text Box 6" hidden="1">
          <a:extLst>
            <a:ext uri="{FF2B5EF4-FFF2-40B4-BE49-F238E27FC236}">
              <a16:creationId xmlns:a16="http://schemas.microsoft.com/office/drawing/2014/main" id="{00000000-0008-0000-0500-00008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4" name="Text Box 7" hidden="1">
          <a:extLst>
            <a:ext uri="{FF2B5EF4-FFF2-40B4-BE49-F238E27FC236}">
              <a16:creationId xmlns:a16="http://schemas.microsoft.com/office/drawing/2014/main" id="{00000000-0008-0000-0500-00008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5" name="Text Box 8" hidden="1">
          <a:extLst>
            <a:ext uri="{FF2B5EF4-FFF2-40B4-BE49-F238E27FC236}">
              <a16:creationId xmlns:a16="http://schemas.microsoft.com/office/drawing/2014/main" id="{00000000-0008-0000-0500-00008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186" name="Text Box 34" hidden="1">
          <a:extLst>
            <a:ext uri="{FF2B5EF4-FFF2-40B4-BE49-F238E27FC236}">
              <a16:creationId xmlns:a16="http://schemas.microsoft.com/office/drawing/2014/main" id="{00000000-0008-0000-0500-00008A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7" name="Text Box 24" hidden="1">
          <a:extLst>
            <a:ext uri="{FF2B5EF4-FFF2-40B4-BE49-F238E27FC236}">
              <a16:creationId xmlns:a16="http://schemas.microsoft.com/office/drawing/2014/main" id="{00000000-0008-0000-0500-00008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500-00008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500-00008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500-00008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500-00008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192" name="Text Box 34" hidden="1">
          <a:extLst>
            <a:ext uri="{FF2B5EF4-FFF2-40B4-BE49-F238E27FC236}">
              <a16:creationId xmlns:a16="http://schemas.microsoft.com/office/drawing/2014/main" id="{00000000-0008-0000-0500-000090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3" name="Text Box 24" hidden="1">
          <a:extLst>
            <a:ext uri="{FF2B5EF4-FFF2-40B4-BE49-F238E27FC236}">
              <a16:creationId xmlns:a16="http://schemas.microsoft.com/office/drawing/2014/main" id="{00000000-0008-0000-0500-00009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4" name="Text Box 5" hidden="1">
          <a:extLst>
            <a:ext uri="{FF2B5EF4-FFF2-40B4-BE49-F238E27FC236}">
              <a16:creationId xmlns:a16="http://schemas.microsoft.com/office/drawing/2014/main" id="{00000000-0008-0000-0500-00009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5" name="Text Box 5" hidden="1">
          <a:extLst>
            <a:ext uri="{FF2B5EF4-FFF2-40B4-BE49-F238E27FC236}">
              <a16:creationId xmlns:a16="http://schemas.microsoft.com/office/drawing/2014/main" id="{00000000-0008-0000-0500-00009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6" name="Text Box 5" hidden="1">
          <a:extLst>
            <a:ext uri="{FF2B5EF4-FFF2-40B4-BE49-F238E27FC236}">
              <a16:creationId xmlns:a16="http://schemas.microsoft.com/office/drawing/2014/main" id="{00000000-0008-0000-0500-00009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7" name="Text Box 5" hidden="1">
          <a:extLst>
            <a:ext uri="{FF2B5EF4-FFF2-40B4-BE49-F238E27FC236}">
              <a16:creationId xmlns:a16="http://schemas.microsoft.com/office/drawing/2014/main" id="{00000000-0008-0000-0500-00009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8" name="Text Box 5" hidden="1">
          <a:extLst>
            <a:ext uri="{FF2B5EF4-FFF2-40B4-BE49-F238E27FC236}">
              <a16:creationId xmlns:a16="http://schemas.microsoft.com/office/drawing/2014/main" id="{00000000-0008-0000-0500-00009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500-00009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00" name="Text Box 34" hidden="1">
          <a:extLst>
            <a:ext uri="{FF2B5EF4-FFF2-40B4-BE49-F238E27FC236}">
              <a16:creationId xmlns:a16="http://schemas.microsoft.com/office/drawing/2014/main" id="{00000000-0008-0000-0500-000098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1" name="Text Box 153" hidden="1">
          <a:extLst>
            <a:ext uri="{FF2B5EF4-FFF2-40B4-BE49-F238E27FC236}">
              <a16:creationId xmlns:a16="http://schemas.microsoft.com/office/drawing/2014/main" id="{00000000-0008-0000-0500-00009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2" name="Text Box 154" hidden="1">
          <a:extLst>
            <a:ext uri="{FF2B5EF4-FFF2-40B4-BE49-F238E27FC236}">
              <a16:creationId xmlns:a16="http://schemas.microsoft.com/office/drawing/2014/main" id="{00000000-0008-0000-0500-00009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3" name="Text Box 24" hidden="1">
          <a:extLst>
            <a:ext uri="{FF2B5EF4-FFF2-40B4-BE49-F238E27FC236}">
              <a16:creationId xmlns:a16="http://schemas.microsoft.com/office/drawing/2014/main" id="{00000000-0008-0000-0500-00009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4" name="Text Box 3" hidden="1">
          <a:extLst>
            <a:ext uri="{FF2B5EF4-FFF2-40B4-BE49-F238E27FC236}">
              <a16:creationId xmlns:a16="http://schemas.microsoft.com/office/drawing/2014/main" id="{00000000-0008-0000-0500-00009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5" name="Text Box 4" hidden="1">
          <a:extLst>
            <a:ext uri="{FF2B5EF4-FFF2-40B4-BE49-F238E27FC236}">
              <a16:creationId xmlns:a16="http://schemas.microsoft.com/office/drawing/2014/main" id="{00000000-0008-0000-0500-00009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500-00009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7" name="Text Box 6" hidden="1">
          <a:extLst>
            <a:ext uri="{FF2B5EF4-FFF2-40B4-BE49-F238E27FC236}">
              <a16:creationId xmlns:a16="http://schemas.microsoft.com/office/drawing/2014/main" id="{00000000-0008-0000-0500-00009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8" name="Text Box 7" hidden="1">
          <a:extLst>
            <a:ext uri="{FF2B5EF4-FFF2-40B4-BE49-F238E27FC236}">
              <a16:creationId xmlns:a16="http://schemas.microsoft.com/office/drawing/2014/main" id="{00000000-0008-0000-0500-0000A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09" name="Text Box 8" hidden="1">
          <a:extLst>
            <a:ext uri="{FF2B5EF4-FFF2-40B4-BE49-F238E27FC236}">
              <a16:creationId xmlns:a16="http://schemas.microsoft.com/office/drawing/2014/main" id="{00000000-0008-0000-0500-0000A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10" name="Text Box 34" hidden="1">
          <a:extLst>
            <a:ext uri="{FF2B5EF4-FFF2-40B4-BE49-F238E27FC236}">
              <a16:creationId xmlns:a16="http://schemas.microsoft.com/office/drawing/2014/main" id="{00000000-0008-0000-0500-0000A2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1" name="Text Box 24" hidden="1">
          <a:extLst>
            <a:ext uri="{FF2B5EF4-FFF2-40B4-BE49-F238E27FC236}">
              <a16:creationId xmlns:a16="http://schemas.microsoft.com/office/drawing/2014/main" id="{00000000-0008-0000-0500-0000A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500-0000A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500-0000A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500-0000A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5" name="Text Box 1" hidden="1">
          <a:extLst>
            <a:ext uri="{FF2B5EF4-FFF2-40B4-BE49-F238E27FC236}">
              <a16:creationId xmlns:a16="http://schemas.microsoft.com/office/drawing/2014/main" id="{00000000-0008-0000-0500-0000A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6" name="Text Box 2" hidden="1">
          <a:extLst>
            <a:ext uri="{FF2B5EF4-FFF2-40B4-BE49-F238E27FC236}">
              <a16:creationId xmlns:a16="http://schemas.microsoft.com/office/drawing/2014/main" id="{00000000-0008-0000-0500-0000A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7" name="Text Box 3" hidden="1">
          <a:extLst>
            <a:ext uri="{FF2B5EF4-FFF2-40B4-BE49-F238E27FC236}">
              <a16:creationId xmlns:a16="http://schemas.microsoft.com/office/drawing/2014/main" id="{00000000-0008-0000-0500-0000A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8" name="Text Box 4" hidden="1">
          <a:extLst>
            <a:ext uri="{FF2B5EF4-FFF2-40B4-BE49-F238E27FC236}">
              <a16:creationId xmlns:a16="http://schemas.microsoft.com/office/drawing/2014/main" id="{00000000-0008-0000-0500-0000A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19" name="Text Box 6" hidden="1">
          <a:extLst>
            <a:ext uri="{FF2B5EF4-FFF2-40B4-BE49-F238E27FC236}">
              <a16:creationId xmlns:a16="http://schemas.microsoft.com/office/drawing/2014/main" id="{00000000-0008-0000-0500-0000A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0" name="Text Box 7" hidden="1">
          <a:extLst>
            <a:ext uri="{FF2B5EF4-FFF2-40B4-BE49-F238E27FC236}">
              <a16:creationId xmlns:a16="http://schemas.microsoft.com/office/drawing/2014/main" id="{00000000-0008-0000-0500-0000A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1" name="Text Box 8" hidden="1">
          <a:extLst>
            <a:ext uri="{FF2B5EF4-FFF2-40B4-BE49-F238E27FC236}">
              <a16:creationId xmlns:a16="http://schemas.microsoft.com/office/drawing/2014/main" id="{00000000-0008-0000-0500-0000A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2" name="Text Box 9" hidden="1">
          <a:extLst>
            <a:ext uri="{FF2B5EF4-FFF2-40B4-BE49-F238E27FC236}">
              <a16:creationId xmlns:a16="http://schemas.microsoft.com/office/drawing/2014/main" id="{00000000-0008-0000-0500-0000A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3" name="Text Box 10" hidden="1">
          <a:extLst>
            <a:ext uri="{FF2B5EF4-FFF2-40B4-BE49-F238E27FC236}">
              <a16:creationId xmlns:a16="http://schemas.microsoft.com/office/drawing/2014/main" id="{00000000-0008-0000-0500-0000A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24" name="Text Box 11" hidden="1">
          <a:extLst>
            <a:ext uri="{FF2B5EF4-FFF2-40B4-BE49-F238E27FC236}">
              <a16:creationId xmlns:a16="http://schemas.microsoft.com/office/drawing/2014/main" id="{00000000-0008-0000-0500-0000B0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25" name="Text Box 12" hidden="1">
          <a:extLst>
            <a:ext uri="{FF2B5EF4-FFF2-40B4-BE49-F238E27FC236}">
              <a16:creationId xmlns:a16="http://schemas.microsoft.com/office/drawing/2014/main" id="{00000000-0008-0000-0500-0000B1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6" name="Text Box 13" hidden="1">
          <a:extLst>
            <a:ext uri="{FF2B5EF4-FFF2-40B4-BE49-F238E27FC236}">
              <a16:creationId xmlns:a16="http://schemas.microsoft.com/office/drawing/2014/main" id="{00000000-0008-0000-0500-0000B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27" name="Text Box 14" hidden="1">
          <a:extLst>
            <a:ext uri="{FF2B5EF4-FFF2-40B4-BE49-F238E27FC236}">
              <a16:creationId xmlns:a16="http://schemas.microsoft.com/office/drawing/2014/main" id="{00000000-0008-0000-0500-0000B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28" name="Text Box 15" hidden="1">
          <a:extLst>
            <a:ext uri="{FF2B5EF4-FFF2-40B4-BE49-F238E27FC236}">
              <a16:creationId xmlns:a16="http://schemas.microsoft.com/office/drawing/2014/main" id="{00000000-0008-0000-0500-0000B4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29" name="Text Box 16" hidden="1">
          <a:extLst>
            <a:ext uri="{FF2B5EF4-FFF2-40B4-BE49-F238E27FC236}">
              <a16:creationId xmlns:a16="http://schemas.microsoft.com/office/drawing/2014/main" id="{00000000-0008-0000-0500-0000B5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0" name="Text Box 17" hidden="1">
          <a:extLst>
            <a:ext uri="{FF2B5EF4-FFF2-40B4-BE49-F238E27FC236}">
              <a16:creationId xmlns:a16="http://schemas.microsoft.com/office/drawing/2014/main" id="{00000000-0008-0000-0500-0000B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1" name="Text Box 18" hidden="1">
          <a:extLst>
            <a:ext uri="{FF2B5EF4-FFF2-40B4-BE49-F238E27FC236}">
              <a16:creationId xmlns:a16="http://schemas.microsoft.com/office/drawing/2014/main" id="{00000000-0008-0000-0500-0000B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32" name="Text Box 19" hidden="1">
          <a:extLst>
            <a:ext uri="{FF2B5EF4-FFF2-40B4-BE49-F238E27FC236}">
              <a16:creationId xmlns:a16="http://schemas.microsoft.com/office/drawing/2014/main" id="{00000000-0008-0000-0500-0000B8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33" name="Text Box 20" hidden="1">
          <a:extLst>
            <a:ext uri="{FF2B5EF4-FFF2-40B4-BE49-F238E27FC236}">
              <a16:creationId xmlns:a16="http://schemas.microsoft.com/office/drawing/2014/main" id="{00000000-0008-0000-0500-0000B9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4" name="Text Box 22" hidden="1">
          <a:extLst>
            <a:ext uri="{FF2B5EF4-FFF2-40B4-BE49-F238E27FC236}">
              <a16:creationId xmlns:a16="http://schemas.microsoft.com/office/drawing/2014/main" id="{00000000-0008-0000-0500-0000B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5" name="Text Box 23" hidden="1">
          <a:extLst>
            <a:ext uri="{FF2B5EF4-FFF2-40B4-BE49-F238E27FC236}">
              <a16:creationId xmlns:a16="http://schemas.microsoft.com/office/drawing/2014/main" id="{00000000-0008-0000-0500-0000B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36" name="Text Box 24" hidden="1">
          <a:extLst>
            <a:ext uri="{FF2B5EF4-FFF2-40B4-BE49-F238E27FC236}">
              <a16:creationId xmlns:a16="http://schemas.microsoft.com/office/drawing/2014/main" id="{00000000-0008-0000-0500-0000BC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0" cy="200025"/>
    <xdr:sp macro="" textlink="">
      <xdr:nvSpPr>
        <xdr:cNvPr id="2237" name="Text Box 25" hidden="1">
          <a:extLst>
            <a:ext uri="{FF2B5EF4-FFF2-40B4-BE49-F238E27FC236}">
              <a16:creationId xmlns:a16="http://schemas.microsoft.com/office/drawing/2014/main" id="{00000000-0008-0000-0500-0000BD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8" name="Text Box 24" hidden="1">
          <a:extLst>
            <a:ext uri="{FF2B5EF4-FFF2-40B4-BE49-F238E27FC236}">
              <a16:creationId xmlns:a16="http://schemas.microsoft.com/office/drawing/2014/main" id="{00000000-0008-0000-0500-0000B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39" name="Text Box 4" hidden="1">
          <a:extLst>
            <a:ext uri="{FF2B5EF4-FFF2-40B4-BE49-F238E27FC236}">
              <a16:creationId xmlns:a16="http://schemas.microsoft.com/office/drawing/2014/main" id="{00000000-0008-0000-0500-0000B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0" name="Text Box 5" hidden="1">
          <a:extLst>
            <a:ext uri="{FF2B5EF4-FFF2-40B4-BE49-F238E27FC236}">
              <a16:creationId xmlns:a16="http://schemas.microsoft.com/office/drawing/2014/main" id="{00000000-0008-0000-0500-0000C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1" name="Text Box 24" hidden="1">
          <a:extLst>
            <a:ext uri="{FF2B5EF4-FFF2-40B4-BE49-F238E27FC236}">
              <a16:creationId xmlns:a16="http://schemas.microsoft.com/office/drawing/2014/main" id="{00000000-0008-0000-0500-0000C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2" name="Text Box 4" hidden="1">
          <a:extLst>
            <a:ext uri="{FF2B5EF4-FFF2-40B4-BE49-F238E27FC236}">
              <a16:creationId xmlns:a16="http://schemas.microsoft.com/office/drawing/2014/main" id="{00000000-0008-0000-0500-0000C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3" name="Text Box 5" hidden="1">
          <a:extLst>
            <a:ext uri="{FF2B5EF4-FFF2-40B4-BE49-F238E27FC236}">
              <a16:creationId xmlns:a16="http://schemas.microsoft.com/office/drawing/2014/main" id="{00000000-0008-0000-0500-0000C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4" name="Text Box 38" hidden="1">
          <a:extLst>
            <a:ext uri="{FF2B5EF4-FFF2-40B4-BE49-F238E27FC236}">
              <a16:creationId xmlns:a16="http://schemas.microsoft.com/office/drawing/2014/main" id="{00000000-0008-0000-0500-0000C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5" name="Text Box 39" hidden="1">
          <a:extLst>
            <a:ext uri="{FF2B5EF4-FFF2-40B4-BE49-F238E27FC236}">
              <a16:creationId xmlns:a16="http://schemas.microsoft.com/office/drawing/2014/main" id="{00000000-0008-0000-0500-0000C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6" name="Text Box 40" hidden="1">
          <a:extLst>
            <a:ext uri="{FF2B5EF4-FFF2-40B4-BE49-F238E27FC236}">
              <a16:creationId xmlns:a16="http://schemas.microsoft.com/office/drawing/2014/main" id="{00000000-0008-0000-0500-0000C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7" name="Text Box 41" hidden="1">
          <a:extLst>
            <a:ext uri="{FF2B5EF4-FFF2-40B4-BE49-F238E27FC236}">
              <a16:creationId xmlns:a16="http://schemas.microsoft.com/office/drawing/2014/main" id="{00000000-0008-0000-0500-0000C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8" name="Text Box 42" hidden="1">
          <a:extLst>
            <a:ext uri="{FF2B5EF4-FFF2-40B4-BE49-F238E27FC236}">
              <a16:creationId xmlns:a16="http://schemas.microsoft.com/office/drawing/2014/main" id="{00000000-0008-0000-0500-0000C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49" name="Text Box 43" hidden="1">
          <a:extLst>
            <a:ext uri="{FF2B5EF4-FFF2-40B4-BE49-F238E27FC236}">
              <a16:creationId xmlns:a16="http://schemas.microsoft.com/office/drawing/2014/main" id="{00000000-0008-0000-0500-0000C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0" name="Text Box 44" hidden="1">
          <a:extLst>
            <a:ext uri="{FF2B5EF4-FFF2-40B4-BE49-F238E27FC236}">
              <a16:creationId xmlns:a16="http://schemas.microsoft.com/office/drawing/2014/main" id="{00000000-0008-0000-0500-0000C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1" name="Text Box 45" hidden="1">
          <a:extLst>
            <a:ext uri="{FF2B5EF4-FFF2-40B4-BE49-F238E27FC236}">
              <a16:creationId xmlns:a16="http://schemas.microsoft.com/office/drawing/2014/main" id="{00000000-0008-0000-0500-0000C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2" name="Text Box 46" hidden="1">
          <a:extLst>
            <a:ext uri="{FF2B5EF4-FFF2-40B4-BE49-F238E27FC236}">
              <a16:creationId xmlns:a16="http://schemas.microsoft.com/office/drawing/2014/main" id="{00000000-0008-0000-0500-0000C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3" name="Text Box 47" hidden="1">
          <a:extLst>
            <a:ext uri="{FF2B5EF4-FFF2-40B4-BE49-F238E27FC236}">
              <a16:creationId xmlns:a16="http://schemas.microsoft.com/office/drawing/2014/main" id="{00000000-0008-0000-0500-0000C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4" name="Text Box 48" hidden="1">
          <a:extLst>
            <a:ext uri="{FF2B5EF4-FFF2-40B4-BE49-F238E27FC236}">
              <a16:creationId xmlns:a16="http://schemas.microsoft.com/office/drawing/2014/main" id="{00000000-0008-0000-0500-0000C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5" name="Text Box 49" hidden="1">
          <a:extLst>
            <a:ext uri="{FF2B5EF4-FFF2-40B4-BE49-F238E27FC236}">
              <a16:creationId xmlns:a16="http://schemas.microsoft.com/office/drawing/2014/main" id="{00000000-0008-0000-0500-0000C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6" name="Text Box 50" hidden="1">
          <a:extLst>
            <a:ext uri="{FF2B5EF4-FFF2-40B4-BE49-F238E27FC236}">
              <a16:creationId xmlns:a16="http://schemas.microsoft.com/office/drawing/2014/main" id="{00000000-0008-0000-0500-0000D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7" name="Text Box 51" hidden="1">
          <a:extLst>
            <a:ext uri="{FF2B5EF4-FFF2-40B4-BE49-F238E27FC236}">
              <a16:creationId xmlns:a16="http://schemas.microsoft.com/office/drawing/2014/main" id="{00000000-0008-0000-0500-0000D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8" name="Text Box 52" hidden="1">
          <a:extLst>
            <a:ext uri="{FF2B5EF4-FFF2-40B4-BE49-F238E27FC236}">
              <a16:creationId xmlns:a16="http://schemas.microsoft.com/office/drawing/2014/main" id="{00000000-0008-0000-0500-0000D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59" name="Text Box 53" hidden="1">
          <a:extLst>
            <a:ext uri="{FF2B5EF4-FFF2-40B4-BE49-F238E27FC236}">
              <a16:creationId xmlns:a16="http://schemas.microsoft.com/office/drawing/2014/main" id="{00000000-0008-0000-0500-0000D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0" name="Text Box 54" hidden="1">
          <a:extLst>
            <a:ext uri="{FF2B5EF4-FFF2-40B4-BE49-F238E27FC236}">
              <a16:creationId xmlns:a16="http://schemas.microsoft.com/office/drawing/2014/main" id="{00000000-0008-0000-0500-0000D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1" name="Text Box 55" hidden="1">
          <a:extLst>
            <a:ext uri="{FF2B5EF4-FFF2-40B4-BE49-F238E27FC236}">
              <a16:creationId xmlns:a16="http://schemas.microsoft.com/office/drawing/2014/main" id="{00000000-0008-0000-0500-0000D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2" name="Text Box 57" hidden="1">
          <a:extLst>
            <a:ext uri="{FF2B5EF4-FFF2-40B4-BE49-F238E27FC236}">
              <a16:creationId xmlns:a16="http://schemas.microsoft.com/office/drawing/2014/main" id="{00000000-0008-0000-0500-0000D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500-0000D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500-0000D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5" name="Text Box 40" hidden="1">
          <a:extLst>
            <a:ext uri="{FF2B5EF4-FFF2-40B4-BE49-F238E27FC236}">
              <a16:creationId xmlns:a16="http://schemas.microsoft.com/office/drawing/2014/main" id="{00000000-0008-0000-0500-0000D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500-0000D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67" name="Text Box 38" hidden="1">
          <a:extLst>
            <a:ext uri="{FF2B5EF4-FFF2-40B4-BE49-F238E27FC236}">
              <a16:creationId xmlns:a16="http://schemas.microsoft.com/office/drawing/2014/main" id="{00000000-0008-0000-0500-0000DB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68" name="Text Box 4" hidden="1">
          <a:extLst>
            <a:ext uri="{FF2B5EF4-FFF2-40B4-BE49-F238E27FC236}">
              <a16:creationId xmlns:a16="http://schemas.microsoft.com/office/drawing/2014/main" id="{00000000-0008-0000-0500-0000D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87</xdr:row>
      <xdr:rowOff>0</xdr:rowOff>
    </xdr:from>
    <xdr:ext cx="76200" cy="200025"/>
    <xdr:sp macro="" textlink="">
      <xdr:nvSpPr>
        <xdr:cNvPr id="2269" name="Text Box 5" hidden="1">
          <a:extLst>
            <a:ext uri="{FF2B5EF4-FFF2-40B4-BE49-F238E27FC236}">
              <a16:creationId xmlns:a16="http://schemas.microsoft.com/office/drawing/2014/main" id="{00000000-0008-0000-0500-0000DD08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70" name="Text Box 34" hidden="1">
          <a:extLst>
            <a:ext uri="{FF2B5EF4-FFF2-40B4-BE49-F238E27FC236}">
              <a16:creationId xmlns:a16="http://schemas.microsoft.com/office/drawing/2014/main" id="{00000000-0008-0000-0500-0000DE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1" name="Text Box 5" hidden="1">
          <a:extLst>
            <a:ext uri="{FF2B5EF4-FFF2-40B4-BE49-F238E27FC236}">
              <a16:creationId xmlns:a16="http://schemas.microsoft.com/office/drawing/2014/main" id="{00000000-0008-0000-0500-0000D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500-0000E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3" name="Text Box 24" hidden="1">
          <a:extLst>
            <a:ext uri="{FF2B5EF4-FFF2-40B4-BE49-F238E27FC236}">
              <a16:creationId xmlns:a16="http://schemas.microsoft.com/office/drawing/2014/main" id="{00000000-0008-0000-0500-0000E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4" name="Text Box 5" hidden="1">
          <a:extLst>
            <a:ext uri="{FF2B5EF4-FFF2-40B4-BE49-F238E27FC236}">
              <a16:creationId xmlns:a16="http://schemas.microsoft.com/office/drawing/2014/main" id="{00000000-0008-0000-0500-0000E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5" name="Text Box 5" hidden="1">
          <a:extLst>
            <a:ext uri="{FF2B5EF4-FFF2-40B4-BE49-F238E27FC236}">
              <a16:creationId xmlns:a16="http://schemas.microsoft.com/office/drawing/2014/main" id="{00000000-0008-0000-0500-0000E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500-0000E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500-0000E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8" name="Text Box 5" hidden="1">
          <a:extLst>
            <a:ext uri="{FF2B5EF4-FFF2-40B4-BE49-F238E27FC236}">
              <a16:creationId xmlns:a16="http://schemas.microsoft.com/office/drawing/2014/main" id="{00000000-0008-0000-0500-0000E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79" name="Text Box 5" hidden="1">
          <a:extLst>
            <a:ext uri="{FF2B5EF4-FFF2-40B4-BE49-F238E27FC236}">
              <a16:creationId xmlns:a16="http://schemas.microsoft.com/office/drawing/2014/main" id="{00000000-0008-0000-0500-0000E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0" name="Text Box 5" hidden="1">
          <a:extLst>
            <a:ext uri="{FF2B5EF4-FFF2-40B4-BE49-F238E27FC236}">
              <a16:creationId xmlns:a16="http://schemas.microsoft.com/office/drawing/2014/main" id="{00000000-0008-0000-0500-0000E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81" name="Text Box 34" hidden="1">
          <a:extLst>
            <a:ext uri="{FF2B5EF4-FFF2-40B4-BE49-F238E27FC236}">
              <a16:creationId xmlns:a16="http://schemas.microsoft.com/office/drawing/2014/main" id="{00000000-0008-0000-0500-0000E9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2" name="Text Box 153" hidden="1">
          <a:extLst>
            <a:ext uri="{FF2B5EF4-FFF2-40B4-BE49-F238E27FC236}">
              <a16:creationId xmlns:a16="http://schemas.microsoft.com/office/drawing/2014/main" id="{00000000-0008-0000-0500-0000E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3" name="Text Box 154" hidden="1">
          <a:extLst>
            <a:ext uri="{FF2B5EF4-FFF2-40B4-BE49-F238E27FC236}">
              <a16:creationId xmlns:a16="http://schemas.microsoft.com/office/drawing/2014/main" id="{00000000-0008-0000-0500-0000E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4" name="Text Box 24" hidden="1">
          <a:extLst>
            <a:ext uri="{FF2B5EF4-FFF2-40B4-BE49-F238E27FC236}">
              <a16:creationId xmlns:a16="http://schemas.microsoft.com/office/drawing/2014/main" id="{00000000-0008-0000-0500-0000E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5" name="Text Box 3" hidden="1">
          <a:extLst>
            <a:ext uri="{FF2B5EF4-FFF2-40B4-BE49-F238E27FC236}">
              <a16:creationId xmlns:a16="http://schemas.microsoft.com/office/drawing/2014/main" id="{00000000-0008-0000-0500-0000E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6" name="Text Box 4" hidden="1">
          <a:extLst>
            <a:ext uri="{FF2B5EF4-FFF2-40B4-BE49-F238E27FC236}">
              <a16:creationId xmlns:a16="http://schemas.microsoft.com/office/drawing/2014/main" id="{00000000-0008-0000-0500-0000E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500-0000E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8" name="Text Box 6" hidden="1">
          <a:extLst>
            <a:ext uri="{FF2B5EF4-FFF2-40B4-BE49-F238E27FC236}">
              <a16:creationId xmlns:a16="http://schemas.microsoft.com/office/drawing/2014/main" id="{00000000-0008-0000-0500-0000F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89" name="Text Box 7" hidden="1">
          <a:extLst>
            <a:ext uri="{FF2B5EF4-FFF2-40B4-BE49-F238E27FC236}">
              <a16:creationId xmlns:a16="http://schemas.microsoft.com/office/drawing/2014/main" id="{00000000-0008-0000-0500-0000F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0" name="Text Box 8" hidden="1">
          <a:extLst>
            <a:ext uri="{FF2B5EF4-FFF2-40B4-BE49-F238E27FC236}">
              <a16:creationId xmlns:a16="http://schemas.microsoft.com/office/drawing/2014/main" id="{00000000-0008-0000-0500-0000F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500-0000F3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2" name="Text Box 24" hidden="1">
          <a:extLst>
            <a:ext uri="{FF2B5EF4-FFF2-40B4-BE49-F238E27FC236}">
              <a16:creationId xmlns:a16="http://schemas.microsoft.com/office/drawing/2014/main" id="{00000000-0008-0000-0500-0000F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500-0000F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500-0000F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500-0000F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500-0000F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297" name="Text Box 34" hidden="1">
          <a:extLst>
            <a:ext uri="{FF2B5EF4-FFF2-40B4-BE49-F238E27FC236}">
              <a16:creationId xmlns:a16="http://schemas.microsoft.com/office/drawing/2014/main" id="{00000000-0008-0000-0500-0000F9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8" name="Text Box 5" hidden="1">
          <a:extLst>
            <a:ext uri="{FF2B5EF4-FFF2-40B4-BE49-F238E27FC236}">
              <a16:creationId xmlns:a16="http://schemas.microsoft.com/office/drawing/2014/main" id="{00000000-0008-0000-0500-0000F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299" name="Text Box 5" hidden="1">
          <a:extLst>
            <a:ext uri="{FF2B5EF4-FFF2-40B4-BE49-F238E27FC236}">
              <a16:creationId xmlns:a16="http://schemas.microsoft.com/office/drawing/2014/main" id="{00000000-0008-0000-0500-0000F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0" name="Text Box 24" hidden="1">
          <a:extLst>
            <a:ext uri="{FF2B5EF4-FFF2-40B4-BE49-F238E27FC236}">
              <a16:creationId xmlns:a16="http://schemas.microsoft.com/office/drawing/2014/main" id="{00000000-0008-0000-0500-0000F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1" name="Text Box 5" hidden="1">
          <a:extLst>
            <a:ext uri="{FF2B5EF4-FFF2-40B4-BE49-F238E27FC236}">
              <a16:creationId xmlns:a16="http://schemas.microsoft.com/office/drawing/2014/main" id="{00000000-0008-0000-0500-0000F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2" name="Text Box 5" hidden="1">
          <a:extLst>
            <a:ext uri="{FF2B5EF4-FFF2-40B4-BE49-F238E27FC236}">
              <a16:creationId xmlns:a16="http://schemas.microsoft.com/office/drawing/2014/main" id="{00000000-0008-0000-0500-0000F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500-0000F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500-00000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500-00000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500-00000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7" name="Text Box 5" hidden="1">
          <a:extLst>
            <a:ext uri="{FF2B5EF4-FFF2-40B4-BE49-F238E27FC236}">
              <a16:creationId xmlns:a16="http://schemas.microsoft.com/office/drawing/2014/main" id="{00000000-0008-0000-0500-00000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500-00000409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09" name="Text Box 153" hidden="1">
          <a:extLst>
            <a:ext uri="{FF2B5EF4-FFF2-40B4-BE49-F238E27FC236}">
              <a16:creationId xmlns:a16="http://schemas.microsoft.com/office/drawing/2014/main" id="{00000000-0008-0000-0500-00000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0" name="Text Box 154" hidden="1">
          <a:extLst>
            <a:ext uri="{FF2B5EF4-FFF2-40B4-BE49-F238E27FC236}">
              <a16:creationId xmlns:a16="http://schemas.microsoft.com/office/drawing/2014/main" id="{00000000-0008-0000-0500-00000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1" name="Text Box 24" hidden="1">
          <a:extLst>
            <a:ext uri="{FF2B5EF4-FFF2-40B4-BE49-F238E27FC236}">
              <a16:creationId xmlns:a16="http://schemas.microsoft.com/office/drawing/2014/main" id="{00000000-0008-0000-0500-00000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2" name="Text Box 3" hidden="1">
          <a:extLst>
            <a:ext uri="{FF2B5EF4-FFF2-40B4-BE49-F238E27FC236}">
              <a16:creationId xmlns:a16="http://schemas.microsoft.com/office/drawing/2014/main" id="{00000000-0008-0000-0500-00000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3" name="Text Box 4" hidden="1">
          <a:extLst>
            <a:ext uri="{FF2B5EF4-FFF2-40B4-BE49-F238E27FC236}">
              <a16:creationId xmlns:a16="http://schemas.microsoft.com/office/drawing/2014/main" id="{00000000-0008-0000-0500-00000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500-00000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5" name="Text Box 6" hidden="1">
          <a:extLst>
            <a:ext uri="{FF2B5EF4-FFF2-40B4-BE49-F238E27FC236}">
              <a16:creationId xmlns:a16="http://schemas.microsoft.com/office/drawing/2014/main" id="{00000000-0008-0000-0500-00000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6" name="Text Box 7" hidden="1">
          <a:extLst>
            <a:ext uri="{FF2B5EF4-FFF2-40B4-BE49-F238E27FC236}">
              <a16:creationId xmlns:a16="http://schemas.microsoft.com/office/drawing/2014/main" id="{00000000-0008-0000-0500-00000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7" name="Text Box 8" hidden="1">
          <a:extLst>
            <a:ext uri="{FF2B5EF4-FFF2-40B4-BE49-F238E27FC236}">
              <a16:creationId xmlns:a16="http://schemas.microsoft.com/office/drawing/2014/main" id="{00000000-0008-0000-0500-00000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76200" cy="200025"/>
    <xdr:sp macro="" textlink="">
      <xdr:nvSpPr>
        <xdr:cNvPr id="2318" name="Text Box 34" hidden="1">
          <a:extLst>
            <a:ext uri="{FF2B5EF4-FFF2-40B4-BE49-F238E27FC236}">
              <a16:creationId xmlns:a16="http://schemas.microsoft.com/office/drawing/2014/main" id="{00000000-0008-0000-0500-00000E09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19" name="Text Box 24" hidden="1">
          <a:extLst>
            <a:ext uri="{FF2B5EF4-FFF2-40B4-BE49-F238E27FC236}">
              <a16:creationId xmlns:a16="http://schemas.microsoft.com/office/drawing/2014/main" id="{00000000-0008-0000-0500-00000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500-00001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500-00001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500-00001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500-00001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4" name="Text Box 38" hidden="1">
          <a:extLst>
            <a:ext uri="{FF2B5EF4-FFF2-40B4-BE49-F238E27FC236}">
              <a16:creationId xmlns:a16="http://schemas.microsoft.com/office/drawing/2014/main" id="{00000000-0008-0000-0500-00001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25" name="Text Box 38" hidden="1">
          <a:extLst>
            <a:ext uri="{FF2B5EF4-FFF2-40B4-BE49-F238E27FC236}">
              <a16:creationId xmlns:a16="http://schemas.microsoft.com/office/drawing/2014/main" id="{00000000-0008-0000-0500-00001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6" name="Text Box 57" hidden="1">
          <a:extLst>
            <a:ext uri="{FF2B5EF4-FFF2-40B4-BE49-F238E27FC236}">
              <a16:creationId xmlns:a16="http://schemas.microsoft.com/office/drawing/2014/main" id="{00000000-0008-0000-0500-00001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7" name="Text Box 57" hidden="1">
          <a:extLst>
            <a:ext uri="{FF2B5EF4-FFF2-40B4-BE49-F238E27FC236}">
              <a16:creationId xmlns:a16="http://schemas.microsoft.com/office/drawing/2014/main" id="{00000000-0008-0000-0500-00001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8" name="Text Box 57" hidden="1">
          <a:extLst>
            <a:ext uri="{FF2B5EF4-FFF2-40B4-BE49-F238E27FC236}">
              <a16:creationId xmlns:a16="http://schemas.microsoft.com/office/drawing/2014/main" id="{00000000-0008-0000-0500-00001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500-00001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30" name="Text Box 57" hidden="1">
          <a:extLst>
            <a:ext uri="{FF2B5EF4-FFF2-40B4-BE49-F238E27FC236}">
              <a16:creationId xmlns:a16="http://schemas.microsoft.com/office/drawing/2014/main" id="{00000000-0008-0000-0500-00001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500-00001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32" name="Text Box 5" hidden="1">
          <a:extLst>
            <a:ext uri="{FF2B5EF4-FFF2-40B4-BE49-F238E27FC236}">
              <a16:creationId xmlns:a16="http://schemas.microsoft.com/office/drawing/2014/main" id="{00000000-0008-0000-0500-00001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33" name="Text Box 10" hidden="1">
          <a:extLst>
            <a:ext uri="{FF2B5EF4-FFF2-40B4-BE49-F238E27FC236}">
              <a16:creationId xmlns:a16="http://schemas.microsoft.com/office/drawing/2014/main" id="{00000000-0008-0000-0500-00001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9550"/>
    <xdr:sp macro="" textlink="">
      <xdr:nvSpPr>
        <xdr:cNvPr id="2334" name="Text Box 5" hidden="1">
          <a:extLst>
            <a:ext uri="{FF2B5EF4-FFF2-40B4-BE49-F238E27FC236}">
              <a16:creationId xmlns:a16="http://schemas.microsoft.com/office/drawing/2014/main" id="{00000000-0008-0000-0500-00001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2335" name="Text Box 8" hidden="1">
          <a:extLst>
            <a:ext uri="{FF2B5EF4-FFF2-40B4-BE49-F238E27FC236}">
              <a16:creationId xmlns:a16="http://schemas.microsoft.com/office/drawing/2014/main" id="{00000000-0008-0000-0500-00001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90500"/>
    <xdr:sp macro="" textlink="">
      <xdr:nvSpPr>
        <xdr:cNvPr id="2336" name="Text Box 9" hidden="1">
          <a:extLst>
            <a:ext uri="{FF2B5EF4-FFF2-40B4-BE49-F238E27FC236}">
              <a16:creationId xmlns:a16="http://schemas.microsoft.com/office/drawing/2014/main" id="{00000000-0008-0000-0500-00002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500-00002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500-00002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500-00002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40" name="Text Box 38" hidden="1">
          <a:extLst>
            <a:ext uri="{FF2B5EF4-FFF2-40B4-BE49-F238E27FC236}">
              <a16:creationId xmlns:a16="http://schemas.microsoft.com/office/drawing/2014/main" id="{00000000-0008-0000-0500-00002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500-00002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500-00002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43" name="Text Box 38" hidden="1">
          <a:extLst>
            <a:ext uri="{FF2B5EF4-FFF2-40B4-BE49-F238E27FC236}">
              <a16:creationId xmlns:a16="http://schemas.microsoft.com/office/drawing/2014/main" id="{00000000-0008-0000-0500-00002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44" name="Text Box 38" hidden="1">
          <a:extLst>
            <a:ext uri="{FF2B5EF4-FFF2-40B4-BE49-F238E27FC236}">
              <a16:creationId xmlns:a16="http://schemas.microsoft.com/office/drawing/2014/main" id="{00000000-0008-0000-0500-00002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45" name="Text Box 38" hidden="1">
          <a:extLst>
            <a:ext uri="{FF2B5EF4-FFF2-40B4-BE49-F238E27FC236}">
              <a16:creationId xmlns:a16="http://schemas.microsoft.com/office/drawing/2014/main" id="{00000000-0008-0000-0500-00002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46" name="Text Box 38" hidden="1">
          <a:extLst>
            <a:ext uri="{FF2B5EF4-FFF2-40B4-BE49-F238E27FC236}">
              <a16:creationId xmlns:a16="http://schemas.microsoft.com/office/drawing/2014/main" id="{00000000-0008-0000-0500-00002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47" name="Text Box 38" hidden="1">
          <a:extLst>
            <a:ext uri="{FF2B5EF4-FFF2-40B4-BE49-F238E27FC236}">
              <a16:creationId xmlns:a16="http://schemas.microsoft.com/office/drawing/2014/main" id="{00000000-0008-0000-0500-00002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48" name="Text Box 38" hidden="1">
          <a:extLst>
            <a:ext uri="{FF2B5EF4-FFF2-40B4-BE49-F238E27FC236}">
              <a16:creationId xmlns:a16="http://schemas.microsoft.com/office/drawing/2014/main" id="{00000000-0008-0000-0500-00002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49" name="Text Box 38" hidden="1">
          <a:extLst>
            <a:ext uri="{FF2B5EF4-FFF2-40B4-BE49-F238E27FC236}">
              <a16:creationId xmlns:a16="http://schemas.microsoft.com/office/drawing/2014/main" id="{00000000-0008-0000-0500-00002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50" name="Text Box 38" hidden="1">
          <a:extLst>
            <a:ext uri="{FF2B5EF4-FFF2-40B4-BE49-F238E27FC236}">
              <a16:creationId xmlns:a16="http://schemas.microsoft.com/office/drawing/2014/main" id="{00000000-0008-0000-0500-00002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51" name="Text Box 38" hidden="1">
          <a:extLst>
            <a:ext uri="{FF2B5EF4-FFF2-40B4-BE49-F238E27FC236}">
              <a16:creationId xmlns:a16="http://schemas.microsoft.com/office/drawing/2014/main" id="{00000000-0008-0000-0500-00002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52" name="Text Box 38" hidden="1">
          <a:extLst>
            <a:ext uri="{FF2B5EF4-FFF2-40B4-BE49-F238E27FC236}">
              <a16:creationId xmlns:a16="http://schemas.microsoft.com/office/drawing/2014/main" id="{00000000-0008-0000-0500-000030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53" name="Text Box 38" hidden="1">
          <a:extLst>
            <a:ext uri="{FF2B5EF4-FFF2-40B4-BE49-F238E27FC236}">
              <a16:creationId xmlns:a16="http://schemas.microsoft.com/office/drawing/2014/main" id="{00000000-0008-0000-0500-000031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54" name="Text Box 38" hidden="1">
          <a:extLst>
            <a:ext uri="{FF2B5EF4-FFF2-40B4-BE49-F238E27FC236}">
              <a16:creationId xmlns:a16="http://schemas.microsoft.com/office/drawing/2014/main" id="{00000000-0008-0000-0500-000032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87</xdr:row>
      <xdr:rowOff>0</xdr:rowOff>
    </xdr:from>
    <xdr:ext cx="76200" cy="247650"/>
    <xdr:sp macro="" textlink="">
      <xdr:nvSpPr>
        <xdr:cNvPr id="2355" name="Text Box 38" hidden="1">
          <a:extLst>
            <a:ext uri="{FF2B5EF4-FFF2-40B4-BE49-F238E27FC236}">
              <a16:creationId xmlns:a16="http://schemas.microsoft.com/office/drawing/2014/main" id="{00000000-0008-0000-0500-00003309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56" name="Text Box 38" hidden="1">
          <a:extLst>
            <a:ext uri="{FF2B5EF4-FFF2-40B4-BE49-F238E27FC236}">
              <a16:creationId xmlns:a16="http://schemas.microsoft.com/office/drawing/2014/main" id="{00000000-0008-0000-0500-00003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500-00003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500-000036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500-000037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500-000038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500-00003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500-00003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500-00003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500-00003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500-00003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500-00003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500-00003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500-00004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500-000041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500-00004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500-00004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500-00004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500-00004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500-000046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500-000047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500-000048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500-000049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500-00004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500-00004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500-00004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500-00004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500-00004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500-00004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500-00005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500-00005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500-00005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500-00005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500-00005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500-00005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500-00005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500-00005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500-00005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500-00005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500-00005A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500-00005B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500-00005C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500-00005D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500-00005E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500-00005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500-00006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500-00006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500-00006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500-00006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500-00006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500-00006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500-00006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500-00006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500-00006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500-000069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87</xdr:row>
      <xdr:rowOff>0</xdr:rowOff>
    </xdr:from>
    <xdr:ext cx="66675" cy="2571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500-00006A09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500-00006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500-00006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500-00006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500-00006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87</xdr:row>
      <xdr:rowOff>0</xdr:rowOff>
    </xdr:from>
    <xdr:ext cx="76200" cy="257175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500-00006F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500-000070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500-000071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76200" cy="266700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500-000072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28600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500-00007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500-00007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500-00007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19075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500-00007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500-00007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500-00007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425" name="Text Box 54" hidden="1">
          <a:extLst>
            <a:ext uri="{FF2B5EF4-FFF2-40B4-BE49-F238E27FC236}">
              <a16:creationId xmlns:a16="http://schemas.microsoft.com/office/drawing/2014/main" id="{00000000-0008-0000-0500-00007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426" name="Text Box 55" hidden="1">
          <a:extLst>
            <a:ext uri="{FF2B5EF4-FFF2-40B4-BE49-F238E27FC236}">
              <a16:creationId xmlns:a16="http://schemas.microsoft.com/office/drawing/2014/main" id="{00000000-0008-0000-0500-00007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500-00007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76225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500-00007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500-00007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500-00007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500-00007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500-00008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500-00008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500-00008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500-00008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500-00008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500-00008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500-00008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500-00008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500-00008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500-00008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42" name="Text Box 38" hidden="1">
          <a:extLst>
            <a:ext uri="{FF2B5EF4-FFF2-40B4-BE49-F238E27FC236}">
              <a16:creationId xmlns:a16="http://schemas.microsoft.com/office/drawing/2014/main" id="{00000000-0008-0000-0500-00008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38125"/>
    <xdr:sp macro="" textlink="">
      <xdr:nvSpPr>
        <xdr:cNvPr id="2443" name="Text Box 38" hidden="1">
          <a:extLst>
            <a:ext uri="{FF2B5EF4-FFF2-40B4-BE49-F238E27FC236}">
              <a16:creationId xmlns:a16="http://schemas.microsoft.com/office/drawing/2014/main" id="{00000000-0008-0000-0500-00008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57175"/>
    <xdr:sp macro="" textlink="">
      <xdr:nvSpPr>
        <xdr:cNvPr id="2444" name="Text Box 38" hidden="1">
          <a:extLst>
            <a:ext uri="{FF2B5EF4-FFF2-40B4-BE49-F238E27FC236}">
              <a16:creationId xmlns:a16="http://schemas.microsoft.com/office/drawing/2014/main" id="{00000000-0008-0000-0500-00008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180975"/>
    <xdr:sp macro="" textlink="">
      <xdr:nvSpPr>
        <xdr:cNvPr id="2445" name="Text Box 3" hidden="1">
          <a:extLst>
            <a:ext uri="{FF2B5EF4-FFF2-40B4-BE49-F238E27FC236}">
              <a16:creationId xmlns:a16="http://schemas.microsoft.com/office/drawing/2014/main" id="{00000000-0008-0000-0500-00008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46" name="Text Box 2" hidden="1">
          <a:extLst>
            <a:ext uri="{FF2B5EF4-FFF2-40B4-BE49-F238E27FC236}">
              <a16:creationId xmlns:a16="http://schemas.microsoft.com/office/drawing/2014/main" id="{00000000-0008-0000-0500-00008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47" name="Text Box 6" hidden="1">
          <a:extLst>
            <a:ext uri="{FF2B5EF4-FFF2-40B4-BE49-F238E27FC236}">
              <a16:creationId xmlns:a16="http://schemas.microsoft.com/office/drawing/2014/main" id="{00000000-0008-0000-0500-00008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48" name="Text Box 7" hidden="1">
          <a:extLst>
            <a:ext uri="{FF2B5EF4-FFF2-40B4-BE49-F238E27FC236}">
              <a16:creationId xmlns:a16="http://schemas.microsoft.com/office/drawing/2014/main" id="{00000000-0008-0000-0500-00009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49" name="Text Box 8" hidden="1">
          <a:extLst>
            <a:ext uri="{FF2B5EF4-FFF2-40B4-BE49-F238E27FC236}">
              <a16:creationId xmlns:a16="http://schemas.microsoft.com/office/drawing/2014/main" id="{00000000-0008-0000-0500-00009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0" name="Text Box 9" hidden="1">
          <a:extLst>
            <a:ext uri="{FF2B5EF4-FFF2-40B4-BE49-F238E27FC236}">
              <a16:creationId xmlns:a16="http://schemas.microsoft.com/office/drawing/2014/main" id="{00000000-0008-0000-0500-00009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1" name="Text Box 10" hidden="1">
          <a:extLst>
            <a:ext uri="{FF2B5EF4-FFF2-40B4-BE49-F238E27FC236}">
              <a16:creationId xmlns:a16="http://schemas.microsoft.com/office/drawing/2014/main" id="{00000000-0008-0000-0500-00009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52" name="Text Box 11" hidden="1">
          <a:extLst>
            <a:ext uri="{FF2B5EF4-FFF2-40B4-BE49-F238E27FC236}">
              <a16:creationId xmlns:a16="http://schemas.microsoft.com/office/drawing/2014/main" id="{00000000-0008-0000-0500-000094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53" name="Text Box 12" hidden="1">
          <a:extLst>
            <a:ext uri="{FF2B5EF4-FFF2-40B4-BE49-F238E27FC236}">
              <a16:creationId xmlns:a16="http://schemas.microsoft.com/office/drawing/2014/main" id="{00000000-0008-0000-0500-000095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4" name="Text Box 13" hidden="1">
          <a:extLst>
            <a:ext uri="{FF2B5EF4-FFF2-40B4-BE49-F238E27FC236}">
              <a16:creationId xmlns:a16="http://schemas.microsoft.com/office/drawing/2014/main" id="{00000000-0008-0000-0500-00009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5" name="Text Box 14" hidden="1">
          <a:extLst>
            <a:ext uri="{FF2B5EF4-FFF2-40B4-BE49-F238E27FC236}">
              <a16:creationId xmlns:a16="http://schemas.microsoft.com/office/drawing/2014/main" id="{00000000-0008-0000-0500-00009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56" name="Text Box 15" hidden="1">
          <a:extLst>
            <a:ext uri="{FF2B5EF4-FFF2-40B4-BE49-F238E27FC236}">
              <a16:creationId xmlns:a16="http://schemas.microsoft.com/office/drawing/2014/main" id="{00000000-0008-0000-0500-000098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57" name="Text Box 16" hidden="1">
          <a:extLst>
            <a:ext uri="{FF2B5EF4-FFF2-40B4-BE49-F238E27FC236}">
              <a16:creationId xmlns:a16="http://schemas.microsoft.com/office/drawing/2014/main" id="{00000000-0008-0000-0500-000099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8" name="Text Box 17" hidden="1">
          <a:extLst>
            <a:ext uri="{FF2B5EF4-FFF2-40B4-BE49-F238E27FC236}">
              <a16:creationId xmlns:a16="http://schemas.microsoft.com/office/drawing/2014/main" id="{00000000-0008-0000-0500-00009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59" name="Text Box 18" hidden="1">
          <a:extLst>
            <a:ext uri="{FF2B5EF4-FFF2-40B4-BE49-F238E27FC236}">
              <a16:creationId xmlns:a16="http://schemas.microsoft.com/office/drawing/2014/main" id="{00000000-0008-0000-0500-00009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60" name="Text Box 19" hidden="1">
          <a:extLst>
            <a:ext uri="{FF2B5EF4-FFF2-40B4-BE49-F238E27FC236}">
              <a16:creationId xmlns:a16="http://schemas.microsoft.com/office/drawing/2014/main" id="{00000000-0008-0000-0500-00009C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61" name="Text Box 20" hidden="1">
          <a:extLst>
            <a:ext uri="{FF2B5EF4-FFF2-40B4-BE49-F238E27FC236}">
              <a16:creationId xmlns:a16="http://schemas.microsoft.com/office/drawing/2014/main" id="{00000000-0008-0000-0500-00009D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2" name="Text Box 22" hidden="1">
          <a:extLst>
            <a:ext uri="{FF2B5EF4-FFF2-40B4-BE49-F238E27FC236}">
              <a16:creationId xmlns:a16="http://schemas.microsoft.com/office/drawing/2014/main" id="{00000000-0008-0000-0500-00009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3" name="Text Box 23" hidden="1">
          <a:extLst>
            <a:ext uri="{FF2B5EF4-FFF2-40B4-BE49-F238E27FC236}">
              <a16:creationId xmlns:a16="http://schemas.microsoft.com/office/drawing/2014/main" id="{00000000-0008-0000-0500-00009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64" name="Text Box 24" hidden="1">
          <a:extLst>
            <a:ext uri="{FF2B5EF4-FFF2-40B4-BE49-F238E27FC236}">
              <a16:creationId xmlns:a16="http://schemas.microsoft.com/office/drawing/2014/main" id="{00000000-0008-0000-0500-0000A0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65" name="Text Box 25" hidden="1">
          <a:extLst>
            <a:ext uri="{FF2B5EF4-FFF2-40B4-BE49-F238E27FC236}">
              <a16:creationId xmlns:a16="http://schemas.microsoft.com/office/drawing/2014/main" id="{00000000-0008-0000-0500-0000A1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6" name="Text Box 3" hidden="1">
          <a:extLst>
            <a:ext uri="{FF2B5EF4-FFF2-40B4-BE49-F238E27FC236}">
              <a16:creationId xmlns:a16="http://schemas.microsoft.com/office/drawing/2014/main" id="{00000000-0008-0000-0500-0000A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7" name="Text Box 4" hidden="1">
          <a:extLst>
            <a:ext uri="{FF2B5EF4-FFF2-40B4-BE49-F238E27FC236}">
              <a16:creationId xmlns:a16="http://schemas.microsoft.com/office/drawing/2014/main" id="{00000000-0008-0000-0500-0000A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8" name="Text Box 5" hidden="1">
          <a:extLst>
            <a:ext uri="{FF2B5EF4-FFF2-40B4-BE49-F238E27FC236}">
              <a16:creationId xmlns:a16="http://schemas.microsoft.com/office/drawing/2014/main" id="{00000000-0008-0000-0500-0000A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69" name="Text Box 6" hidden="1">
          <a:extLst>
            <a:ext uri="{FF2B5EF4-FFF2-40B4-BE49-F238E27FC236}">
              <a16:creationId xmlns:a16="http://schemas.microsoft.com/office/drawing/2014/main" id="{00000000-0008-0000-0500-0000A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0" name="Text Box 7" hidden="1">
          <a:extLst>
            <a:ext uri="{FF2B5EF4-FFF2-40B4-BE49-F238E27FC236}">
              <a16:creationId xmlns:a16="http://schemas.microsoft.com/office/drawing/2014/main" id="{00000000-0008-0000-0500-0000A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1" name="Text Box 8" hidden="1">
          <a:extLst>
            <a:ext uri="{FF2B5EF4-FFF2-40B4-BE49-F238E27FC236}">
              <a16:creationId xmlns:a16="http://schemas.microsoft.com/office/drawing/2014/main" id="{00000000-0008-0000-0500-0000A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2" name="Text Box 17" hidden="1">
          <a:extLst>
            <a:ext uri="{FF2B5EF4-FFF2-40B4-BE49-F238E27FC236}">
              <a16:creationId xmlns:a16="http://schemas.microsoft.com/office/drawing/2014/main" id="{00000000-0008-0000-0500-0000A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3" name="Text Box 54" hidden="1">
          <a:extLst>
            <a:ext uri="{FF2B5EF4-FFF2-40B4-BE49-F238E27FC236}">
              <a16:creationId xmlns:a16="http://schemas.microsoft.com/office/drawing/2014/main" id="{00000000-0008-0000-0500-0000A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4" name="Text Box 55" hidden="1">
          <a:extLst>
            <a:ext uri="{FF2B5EF4-FFF2-40B4-BE49-F238E27FC236}">
              <a16:creationId xmlns:a16="http://schemas.microsoft.com/office/drawing/2014/main" id="{00000000-0008-0000-0500-0000A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5" name="Text Box 56" hidden="1">
          <a:extLst>
            <a:ext uri="{FF2B5EF4-FFF2-40B4-BE49-F238E27FC236}">
              <a16:creationId xmlns:a16="http://schemas.microsoft.com/office/drawing/2014/main" id="{00000000-0008-0000-0500-0000A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</xdr:row>
      <xdr:rowOff>0</xdr:rowOff>
    </xdr:from>
    <xdr:ext cx="76200" cy="200025"/>
    <xdr:sp macro="" textlink="">
      <xdr:nvSpPr>
        <xdr:cNvPr id="2476" name="Text Box 57" hidden="1">
          <a:extLst>
            <a:ext uri="{FF2B5EF4-FFF2-40B4-BE49-F238E27FC236}">
              <a16:creationId xmlns:a16="http://schemas.microsoft.com/office/drawing/2014/main" id="{00000000-0008-0000-0500-0000A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77" name="Text Box 11" hidden="1">
          <a:extLst>
            <a:ext uri="{FF2B5EF4-FFF2-40B4-BE49-F238E27FC236}">
              <a16:creationId xmlns:a16="http://schemas.microsoft.com/office/drawing/2014/main" id="{00000000-0008-0000-0500-0000AD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78" name="Text Box 12" hidden="1">
          <a:extLst>
            <a:ext uri="{FF2B5EF4-FFF2-40B4-BE49-F238E27FC236}">
              <a16:creationId xmlns:a16="http://schemas.microsoft.com/office/drawing/2014/main" id="{00000000-0008-0000-0500-0000AE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79" name="Text Box 15" hidden="1">
          <a:extLst>
            <a:ext uri="{FF2B5EF4-FFF2-40B4-BE49-F238E27FC236}">
              <a16:creationId xmlns:a16="http://schemas.microsoft.com/office/drawing/2014/main" id="{00000000-0008-0000-0500-0000AF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80" name="Text Box 16" hidden="1">
          <a:extLst>
            <a:ext uri="{FF2B5EF4-FFF2-40B4-BE49-F238E27FC236}">
              <a16:creationId xmlns:a16="http://schemas.microsoft.com/office/drawing/2014/main" id="{00000000-0008-0000-0500-0000B0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81" name="Text Box 19" hidden="1">
          <a:extLst>
            <a:ext uri="{FF2B5EF4-FFF2-40B4-BE49-F238E27FC236}">
              <a16:creationId xmlns:a16="http://schemas.microsoft.com/office/drawing/2014/main" id="{00000000-0008-0000-0500-0000B1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82" name="Text Box 20" hidden="1">
          <a:extLst>
            <a:ext uri="{FF2B5EF4-FFF2-40B4-BE49-F238E27FC236}">
              <a16:creationId xmlns:a16="http://schemas.microsoft.com/office/drawing/2014/main" id="{00000000-0008-0000-0500-0000B2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83" name="Text Box 24" hidden="1">
          <a:extLst>
            <a:ext uri="{FF2B5EF4-FFF2-40B4-BE49-F238E27FC236}">
              <a16:creationId xmlns:a16="http://schemas.microsoft.com/office/drawing/2014/main" id="{00000000-0008-0000-0500-0000B3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87</xdr:row>
      <xdr:rowOff>0</xdr:rowOff>
    </xdr:from>
    <xdr:ext cx="76200" cy="200025"/>
    <xdr:sp macro="" textlink="">
      <xdr:nvSpPr>
        <xdr:cNvPr id="2484" name="Text Box 25" hidden="1">
          <a:extLst>
            <a:ext uri="{FF2B5EF4-FFF2-40B4-BE49-F238E27FC236}">
              <a16:creationId xmlns:a16="http://schemas.microsoft.com/office/drawing/2014/main" id="{00000000-0008-0000-0500-0000B4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7</xdr:row>
      <xdr:rowOff>0</xdr:rowOff>
    </xdr:from>
    <xdr:ext cx="76200" cy="1581150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925300" y="1857375"/>
          <a:ext cx="7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905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1828800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600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362575" y="90392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381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362575" y="8324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600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362575" y="83248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0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362575" y="74390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600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362575" y="65817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38</xdr:row>
      <xdr:rowOff>0</xdr:rowOff>
    </xdr:from>
    <xdr:ext cx="76200" cy="342900"/>
    <xdr:sp macro="" textlink="">
      <xdr:nvSpPr>
        <xdr:cNvPr id="24" name="Text Box 39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3248025" y="2090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" name="Text Box 5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" name="Text Box 5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" name="Text Box 34" hidden="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" name="Text Box 5" hidden="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" name="Text Box 5" hidden="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" name="Text Box 24" hidden="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" name="Text Box 5" hidden="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" name="Text Box 5" hidden="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" name="Text Box 5" hidden="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" name="Text Box 34" hidden="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" name="Text Box 153" hidden="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0" name="Text Box 154" hidden="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1" name="Text Box 24" hidden="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2" name="Text Box 3" hidden="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3" name="Text Box 4" hidden="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5" name="Text Box 6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6" name="Text Box 7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7" name="Text Box 8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8" name="Text Box 34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9" name="Text Box 24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0" name="Text Box 5" hidden="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" name="Text Box 5" hidden="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" name="Text Box 5" hidden="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4" name="Text Box 34" hidden="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" name="Text Box 24" hidden="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" name="Text Box 5" hidden="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" name="Text Box 5" hidden="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" name="Text Box 5" hidden="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" name="Text Box 34" hidden="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" name="Text Box 153" hidden="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" name="Text Box 154" hidden="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" name="Text Box 24" hidden="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" name="Text Box 3" hidden="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" name="Text Box 4" hidden="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" name="Text Box 5" hidden="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" name="Text Box 6" hidden="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" name="Text Box 7" hidden="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" name="Text Box 8" hidden="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2" name="Text Box 34" hidden="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3" name="Text Box 24" hidden="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4" name="Text Box 5" hidden="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5" name="Text Box 5" hidden="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6" name="Text Box 5" hidden="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7" name="Text Box 1" hidden="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9" name="Text Box 3" hidden="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0" name="Text Box 4" hidden="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1" name="Text Box 6" hidden="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2" name="Text Box 7" hidden="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3" name="Text Box 8" hidden="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" name="Text Box 9" hidden="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" name="Text Box 10" hidden="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96" name="Text Box 11" hidden="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97" name="Text Box 12" hidden="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" name="Text Box 13" hidden="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" name="Text Box 14" hidden="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" name="Text Box 15" hidden="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1" name="Text Box 16" hidden="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" name="Text Box 17" hidden="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" name="Text Box 18" hidden="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4" name="Text Box 19" hidden="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5" name="Text Box 20" hidden="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" name="Text Box 22" hidden="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" name="Text Box 23" hidden="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8" name="Text Box 24" hidden="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9" name="Text Box 25" hidden="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" name="Text Box 24" hidden="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1" name="Text Box 4" hidden="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2" name="Text Box 5" hidden="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3" name="Text Box 24" hidden="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4" name="Text Box 4" hidden="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5" name="Text Box 5" hidden="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7" name="Text Box 39" hidden="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8" name="Text Box 40" hidden="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9" name="Text Box 41" hidden="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0" name="Text Box 42" hidden="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1" name="Text Box 43" hidden="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" name="Text Box 44" hidden="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" name="Text Box 45" hidden="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" name="Text Box 46" hidden="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5" name="Text Box 47" hidden="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6" name="Text Box 48" hidden="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" name="Text Box 49" hidden="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" name="Text Box 50" hidden="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" name="Text Box 51" hidden="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" name="Text Box 52" hidden="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" name="Text Box 53" hidden="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" name="Text Box 54" hidden="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" name="Text Box 55" hidden="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" name="Text Box 57" hidden="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" name="Text Box 40" hidden="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" name="Text Box 4" hidden="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141" name="Text Box 5" hidden="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" name="Text Box 34" hidden="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" name="Text Box 5" hidden="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" name="Text Box 5" hidden="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5" name="Text Box 24" hidden="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6" name="Text Box 5" hidden="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7" name="Text Box 5" hidden="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2" name="Text Box 5" hidden="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3" name="Text Box 34" hidden="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" name="Text Box 24" hidden="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" name="Text Box 3" hidden="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" name="Text Box 4" hidden="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" name="Text Box 6" hidden="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" name="Text Box 7" hidden="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" name="Text Box 8" hidden="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" name="Text Box 24" hidden="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" name="Text Box 5" hidden="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" name="Text Box 5" hidden="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" name="Text Box 5" hidden="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" name="Text Box 5" hidden="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" name="Text Box 34" hidden="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" name="Text Box 5" hidden="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" name="Text Box 5" hidden="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" name="Text Box 24" hidden="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" name="Text Box 5" hidden="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4" name="Text Box 5" hidden="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9" name="Text Box 5" hidden="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0" name="Text Box 34" hidden="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1" name="Text Box 153" hidden="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2" name="Text Box 154" hidden="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3" name="Text Box 24" hidden="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4" name="Text Box 3" hidden="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" name="Text Box 4" hidden="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" name="Text Box 6" hidden="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8" name="Text Box 7" hidden="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" name="Text Box 8" hidden="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" name="Text Box 34" hidden="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" name="Text Box 24" hidden="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" name="Text Box 5" hidden="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" name="Text Box 57" hidden="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" name="Text Box 57" hidden="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" name="Text Box 57" hidden="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" name="Text Box 5" hidden="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" name="Text Box 57" hidden="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" name="Text Box 5" hidden="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" name="Text Box 5" hidden="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5" name="Text Box 10" hidden="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206" name="Text Box 5" hidden="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07" name="Text Box 8" hidden="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9" name="Text Box 5" hidden="1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0" name="Text Box 5" hidden="1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11" name="Text Box 5" hidden="1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97" name="Text Box 54" hidden="1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98" name="Text Box 55" hidden="1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17" name="Text Box 5" hidden="1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18" name="Text Box 5" hidden="1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1" name="Text Box 5" hidden="1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2" name="Text Box 5" hidden="1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5" name="Text Box 34" hidden="1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6" name="Text Box 5" hidden="1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7" name="Text Box 5" hidden="1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8" name="Text Box 24" hidden="1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29" name="Text Box 5" hidden="1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0" name="Text Box 5" hidden="1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4" name="Text Box 5" hidden="1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5" name="Text Box 5" hidden="1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6" name="Text Box 34" hidden="1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7" name="Text Box 153" hidden="1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8" name="Text Box 154" hidden="1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39" name="Text Box 24" hidden="1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0" name="Text Box 3" hidden="1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1" name="Text Box 4" hidden="1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2" name="Text Box 5" hidden="1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3" name="Text Box 6" hidden="1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4" name="Text Box 7" hidden="1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5" name="Text Box 8" hidden="1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6" name="Text Box 34" hidden="1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7" name="Text Box 24" hidden="1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8" name="Text Box 5" hidden="1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0" name="Text Box 5" hidden="1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1" name="Text Box 5" hidden="1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2" name="Text Box 34" hidden="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3" name="Text Box 24" hidden="1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4" name="Text Box 5" hidden="1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8" name="Text Box 5" hidden="1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59" name="Text Box 5" hidden="1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0" name="Text Box 34" hidden="1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1" name="Text Box 153" hidden="1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2" name="Text Box 154" hidden="1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3" name="Text Box 24" hidden="1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4" name="Text Box 3" hidden="1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5" name="Text Box 4" hidden="1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6" name="Text Box 5" hidden="1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7" name="Text Box 6" hidden="1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8" name="Text Box 7" hidden="1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69" name="Text Box 8" hidden="1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0" name="Text Box 34" hidden="1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1" name="Text Box 24" hidden="1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2" name="Text Box 5" hidden="1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3" name="Text Box 5" hidden="1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4" name="Text Box 5" hidden="1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5" name="Text Box 1" hidden="1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6" name="Text Box 2" hidden="1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7" name="Text Box 3" hidden="1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8" name="Text Box 4" hidden="1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79" name="Text Box 6" hidden="1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0" name="Text Box 7" hidden="1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1" name="Text Box 8" hidden="1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2" name="Text Box 9" hidden="1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3" name="Text Box 10" hidden="1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84" name="Text Box 11" hidden="1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85" name="Text Box 12" hidden="1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6" name="Text Box 13" hidden="1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87" name="Text Box 14" hidden="1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88" name="Text Box 15" hidden="1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89" name="Text Box 16" hidden="1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0" name="Text Box 17" hidden="1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1" name="Text Box 18" hidden="1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92" name="Text Box 19" hidden="1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93" name="Text Box 20" hidden="1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4" name="Text Box 22" hidden="1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5" name="Text Box 23" hidden="1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96" name="Text Box 24" hidden="1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397" name="Text Box 25" hidden="1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8" name="Text Box 24" hidden="1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399" name="Text Box 4" hidden="1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0" name="Text Box 5" hidden="1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1" name="Text Box 24" hidden="1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2" name="Text Box 4" hidden="1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3" name="Text Box 5" hidden="1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5" name="Text Box 39" hidden="1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6" name="Text Box 40" hidden="1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7" name="Text Box 41" hidden="1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8" name="Text Box 42" hidden="1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09" name="Text Box 43" hidden="1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0" name="Text Box 44" hidden="1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1" name="Text Box 45" hidden="1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2" name="Text Box 46" hidden="1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3" name="Text Box 47" hidden="1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4" name="Text Box 48" hidden="1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5" name="Text Box 49" hidden="1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6" name="Text Box 50" hidden="1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7" name="Text Box 51" hidden="1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8" name="Text Box 52" hidden="1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19" name="Text Box 53" hidden="1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0" name="Text Box 54" hidden="1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1" name="Text Box 55" hidden="1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2" name="Text Box 57" hidden="1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5" name="Text Box 40" hidden="1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28" name="Text Box 4" hidden="1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429" name="Text Box 5" hidden="1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0" name="Text Box 34" hidden="1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1" name="Text Box 5" hidden="1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2" name="Text Box 5" hidden="1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3" name="Text Box 24" hidden="1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4" name="Text Box 5" hidden="1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5" name="Text Box 5" hidden="1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39" name="Text Box 5" hidden="1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0" name="Text Box 5" hidden="1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1" name="Text Box 34" hidden="1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2" name="Text Box 153" hidden="1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3" name="Text Box 154" hidden="1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4" name="Text Box 24" hidden="1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5" name="Text Box 3" hidden="1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6" name="Text Box 4" hidden="1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7" name="Text Box 5" hidden="1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8" name="Text Box 6" hidden="1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49" name="Text Box 7" hidden="1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0" name="Text Box 8" hidden="1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1" name="Text Box 34" hidden="1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2" name="Text Box 24" hidden="1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3" name="Text Box 5" hidden="1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4" name="Text Box 5" hidden="1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5" name="Text Box 5" hidden="1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6" name="Text Box 5" hidden="1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7" name="Text Box 34" hidden="1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8" name="Text Box 5" hidden="1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59" name="Text Box 5" hidden="1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0" name="Text Box 24" hidden="1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1" name="Text Box 5" hidden="1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2" name="Text Box 5" hidden="1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6" name="Text Box 5" hidden="1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7" name="Text Box 5" hidden="1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8" name="Text Box 34" hidden="1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69" name="Text Box 153" hidden="1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0" name="Text Box 154" hidden="1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1" name="Text Box 24" hidden="1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2" name="Text Box 3" hidden="1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3" name="Text Box 4" hidden="1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4" name="Text Box 5" hidden="1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5" name="Text Box 6" hidden="1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6" name="Text Box 7" hidden="1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7" name="Text Box 8" hidden="1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8" name="Text Box 34" hidden="1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79" name="Text Box 24" hidden="1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2" name="Text Box 5" hidden="1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3" name="Text Box 5" hidden="1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6" name="Text Box 57" hidden="1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7" name="Text Box 57" hidden="1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8" name="Text Box 57" hidden="1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89" name="Text Box 5" hidden="1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0" name="Text Box 57" hidden="1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1" name="Text Box 5" hidden="1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2" name="Text Box 5" hidden="1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493" name="Text Box 10" hidden="1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494" name="Text Box 5" hidden="1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495" name="Text Box 8" hidden="1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496" name="Text Box 9" hidden="1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7" name="Text Box 5" hidden="1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498" name="Text Box 5" hidden="1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499" name="Text Box 5" hidden="1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585" name="Text Box 54" hidden="1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586" name="Text Box 55" hidden="1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605" name="Text Box 3" hidden="1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06" name="Text Box 2" hidden="1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07" name="Text Box 6" hidden="1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08" name="Text Box 7" hidden="1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09" name="Text Box 8" hidden="1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0" name="Text Box 9" hidden="1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1" name="Text Box 10" hidden="1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12" name="Text Box 11" hidden="1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13" name="Text Box 12" hidden="1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4" name="Text Box 13" hidden="1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5" name="Text Box 14" hidden="1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16" name="Text Box 15" hidden="1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17" name="Text Box 16" hidden="1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8" name="Text Box 17" hidden="1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19" name="Text Box 18" hidden="1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20" name="Text Box 19" hidden="1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21" name="Text Box 20" hidden="1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2" name="Text Box 22" hidden="1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3" name="Text Box 23" hidden="1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24" name="Text Box 24" hidden="1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25" name="Text Box 25" hidden="1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6" name="Text Box 3" hidden="1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7" name="Text Box 4" hidden="1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8" name="Text Box 5" hidden="1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29" name="Text Box 6" hidden="1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0" name="Text Box 7" hidden="1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1" name="Text Box 8" hidden="1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2" name="Text Box 17" hidden="1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3" name="Text Box 54" hidden="1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4" name="Text Box 55" hidden="1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5" name="Text Box 56" hidden="1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36" name="Text Box 57" hidden="1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37" name="Text Box 11" hidden="1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38" name="Text Box 12" hidden="1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39" name="Text Box 15" hidden="1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40" name="Text Box 16" hidden="1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41" name="Text Box 19" hidden="1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42" name="Text Box 20" hidden="1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43" name="Text Box 24" hidden="1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644" name="Text Box 25" hidden="1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46" name="Text Box 5" hidden="1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49" name="Text Box 5" hidden="1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0" name="Text Box 5" hidden="1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652" name="Text Box 38" hidden="1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3" name="Text Box 34" hidden="1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4" name="Text Box 5" hidden="1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5" name="Text Box 5" hidden="1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6" name="Text Box 24" hidden="1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7" name="Text Box 5" hidden="1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8" name="Text Box 5" hidden="1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59" name="Text Box 5" hidden="1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0" name="Text Box 5" hidden="1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1" name="Text Box 5" hidden="1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2" name="Text Box 5" hidden="1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3" name="Text Box 5" hidden="1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4" name="Text Box 34" hidden="1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5" name="Text Box 153" hidden="1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6" name="Text Box 154" hidden="1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7" name="Text Box 24" hidden="1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8" name="Text Box 3" hidden="1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69" name="Text Box 4" hidden="1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0" name="Text Box 5" hidden="1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1" name="Text Box 6" hidden="1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2" name="Text Box 7" hidden="1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3" name="Text Box 8" hidden="1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4" name="Text Box 34" hidden="1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5" name="Text Box 24" hidden="1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6" name="Text Box 5" hidden="1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8" name="Text Box 5" hidden="1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79" name="Text Box 5" hidden="1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0" name="Text Box 34" hidden="1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1" name="Text Box 24" hidden="1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2" name="Text Box 5" hidden="1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3" name="Text Box 5" hidden="1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4" name="Text Box 5" hidden="1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5" name="Text Box 5" hidden="1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6" name="Text Box 5" hidden="1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7" name="Text Box 5" hidden="1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8" name="Text Box 34" hidden="1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89" name="Text Box 153" hidden="1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0" name="Text Box 154" hidden="1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1" name="Text Box 24" hidden="1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2" name="Text Box 3" hidden="1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3" name="Text Box 4" hidden="1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4" name="Text Box 5" hidden="1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5" name="Text Box 6" hidden="1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6" name="Text Box 7" hidden="1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7" name="Text Box 8" hidden="1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8" name="Text Box 34" hidden="1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699" name="Text Box 24" hidden="1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0" name="Text Box 5" hidden="1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1" name="Text Box 5" hidden="1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2" name="Text Box 5" hidden="1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3" name="Text Box 1" hidden="1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4" name="Text Box 2" hidden="1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5" name="Text Box 3" hidden="1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6" name="Text Box 4" hidden="1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7" name="Text Box 6" hidden="1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8" name="Text Box 7" hidden="1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09" name="Text Box 8" hidden="1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0" name="Text Box 9" hidden="1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1" name="Text Box 10" hidden="1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12" name="Text Box 11" hidden="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13" name="Text Box 12" hidden="1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4" name="Text Box 13" hidden="1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5" name="Text Box 14" hidden="1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16" name="Text Box 15" hidden="1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17" name="Text Box 16" hidden="1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8" name="Text Box 17" hidden="1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19" name="Text Box 18" hidden="1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20" name="Text Box 19" hidden="1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21" name="Text Box 20" hidden="1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2" name="Text Box 22" hidden="1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3" name="Text Box 23" hidden="1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24" name="Text Box 24" hidden="1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725" name="Text Box 25" hidden="1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6" name="Text Box 24" hidden="1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7" name="Text Box 4" hidden="1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8" name="Text Box 5" hidden="1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29" name="Text Box 24" hidden="1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0" name="Text Box 4" hidden="1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1" name="Text Box 5" hidden="1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3" name="Text Box 39" hidden="1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4" name="Text Box 40" hidden="1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5" name="Text Box 41" hidden="1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6" name="Text Box 42" hidden="1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7" name="Text Box 43" hidden="1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8" name="Text Box 44" hidden="1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39" name="Text Box 45" hidden="1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0" name="Text Box 46" hidden="1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1" name="Text Box 47" hidden="1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2" name="Text Box 48" hidden="1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3" name="Text Box 49" hidden="1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4" name="Text Box 50" hidden="1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5" name="Text Box 51" hidden="1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6" name="Text Box 52" hidden="1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7" name="Text Box 53" hidden="1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8" name="Text Box 54" hidden="1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49" name="Text Box 55" hidden="1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0" name="Text Box 57" hidden="1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3" name="Text Box 40" hidden="1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6" name="Text Box 4" hidden="1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757" name="Text Box 5" hidden="1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8" name="Text Box 34" hidden="1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59" name="Text Box 5" hidden="1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0" name="Text Box 5" hidden="1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1" name="Text Box 24" hidden="1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2" name="Text Box 5" hidden="1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3" name="Text Box 5" hidden="1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4" name="Text Box 5" hidden="1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5" name="Text Box 5" hidden="1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6" name="Text Box 5" hidden="1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7" name="Text Box 5" hidden="1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8" name="Text Box 5" hidden="1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69" name="Text Box 34" hidden="1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0" name="Text Box 153" hidden="1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1" name="Text Box 154" hidden="1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2" name="Text Box 24" hidden="1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3" name="Text Box 3" hidden="1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4" name="Text Box 4" hidden="1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5" name="Text Box 5" hidden="1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6" name="Text Box 6" hidden="1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7" name="Text Box 7" hidden="1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8" name="Text Box 8" hidden="1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79" name="Text Box 34" hidden="1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0" name="Text Box 24" hidden="1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1" name="Text Box 5" hidden="1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2" name="Text Box 5" hidden="1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3" name="Text Box 5" hidden="1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4" name="Text Box 5" hidden="1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5" name="Text Box 34" hidden="1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6" name="Text Box 5" hidden="1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7" name="Text Box 5" hidden="1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8" name="Text Box 24" hidden="1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89" name="Text Box 5" hidden="1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0" name="Text Box 5" hidden="1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1" name="Text Box 5" hidden="1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2" name="Text Box 5" hidden="1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3" name="Text Box 5" hidden="1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4" name="Text Box 5" hidden="1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5" name="Text Box 5" hidden="1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6" name="Text Box 34" hidden="1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7" name="Text Box 153" hidden="1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8" name="Text Box 154" hidden="1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799" name="Text Box 24" hidden="1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0" name="Text Box 3" hidden="1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1" name="Text Box 4" hidden="1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2" name="Text Box 5" hidden="1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3" name="Text Box 6" hidden="1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4" name="Text Box 7" hidden="1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5" name="Text Box 8" hidden="1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6" name="Text Box 34" hidden="1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7" name="Text Box 24" hidden="1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8" name="Text Box 5" hidden="1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09" name="Text Box 5" hidden="1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0" name="Text Box 5" hidden="1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1" name="Text Box 5" hidden="1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2" name="Text Box 38" hidden="1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13" name="Text Box 38" hidden="1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4" name="Text Box 57" hidden="1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5" name="Text Box 57" hidden="1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6" name="Text Box 57" hidden="1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7" name="Text Box 5" hidden="1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8" name="Text Box 57" hidden="1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19" name="Text Box 5" hidden="1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20" name="Text Box 5" hidden="1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21" name="Text Box 10" hidden="1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822" name="Text Box 5" hidden="1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823" name="Text Box 8" hidden="1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824" name="Text Box 9" hidden="1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25" name="Text Box 5" hidden="1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26" name="Text Box 5" hidden="1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827" name="Text Box 5" hidden="1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913" name="Text Box 54" hidden="1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914" name="Text Box 55" hidden="1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916" name="Text Box 38" hidden="1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17" name="Text Box 38" hidden="1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24" name="Text Box 38" hidden="1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25" name="Text Box 38" hidden="1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26" name="Text Box 38" hidden="1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27" name="Text Box 38" hidden="1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29" name="Text Box 38" hidden="1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30" name="Text Box 38" hidden="1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931" name="Text Box 38" hidden="1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932" name="Text Box 38" hidden="1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33" name="Text Box 5" hidden="1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34" name="Text Box 5" hidden="1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935" name="Text Box 38" hidden="1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936" name="Text Box 38" hidden="1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37" name="Text Box 5" hidden="1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939" name="Text Box 38" hidden="1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940" name="Text Box 38" hidden="1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1" name="Text Box 34" hidden="1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4" name="Text Box 24" hidden="1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5" name="Text Box 5" hidden="1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6" name="Text Box 5" hidden="1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8" name="Text Box 5" hidden="1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49" name="Text Box 5" hidden="1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0" name="Text Box 5" hidden="1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1" name="Text Box 5" hidden="1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2" name="Text Box 34" hidden="1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3" name="Text Box 153" hidden="1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4" name="Text Box 154" hidden="1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5" name="Text Box 24" hidden="1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6" name="Text Box 3" hidden="1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7" name="Text Box 4" hidden="1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59" name="Text Box 6" hidden="1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0" name="Text Box 7" hidden="1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1" name="Text Box 8" hidden="1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2" name="Text Box 34" hidden="1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3" name="Text Box 24" hidden="1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4" name="Text Box 5" hidden="1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6" name="Text Box 5" hidden="1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7" name="Text Box 5" hidden="1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8" name="Text Box 34" hidden="1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69" name="Text Box 24" hidden="1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0" name="Text Box 5" hidden="1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1" name="Text Box 5" hidden="1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2" name="Text Box 5" hidden="1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3" name="Text Box 5" hidden="1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4" name="Text Box 5" hidden="1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5" name="Text Box 5" hidden="1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6" name="Text Box 34" hidden="1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7" name="Text Box 153" hidden="1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8" name="Text Box 154" hidden="1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79" name="Text Box 24" hidden="1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0" name="Text Box 3" hidden="1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1" name="Text Box 4" hidden="1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2" name="Text Box 5" hidden="1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3" name="Text Box 6" hidden="1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4" name="Text Box 7" hidden="1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5" name="Text Box 8" hidden="1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6" name="Text Box 34" hidden="1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7" name="Text Box 24" hidden="1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8" name="Text Box 5" hidden="1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89" name="Text Box 5" hidden="1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0" name="Text Box 5" hidden="1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1" name="Text Box 1" hidden="1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2" name="Text Box 2" hidden="1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3" name="Text Box 3" hidden="1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4" name="Text Box 4" hidden="1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5" name="Text Box 6" hidden="1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6" name="Text Box 7" hidden="1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7" name="Text Box 8" hidden="1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8" name="Text Box 9" hidden="1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999" name="Text Box 10" hidden="1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0" name="Text Box 11" hidden="1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1" name="Text Box 12" hidden="1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02" name="Text Box 13" hidden="1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03" name="Text Box 14" hidden="1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4" name="Text Box 15" hidden="1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5" name="Text Box 16" hidden="1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06" name="Text Box 17" hidden="1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07" name="Text Box 18" hidden="1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8" name="Text Box 19" hidden="1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09" name="Text Box 20" hidden="1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0" name="Text Box 22" hidden="1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1" name="Text Box 23" hidden="1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12" name="Text Box 24" hidden="1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013" name="Text Box 25" hidden="1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4" name="Text Box 24" hidden="1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5" name="Text Box 4" hidden="1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6" name="Text Box 5" hidden="1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7" name="Text Box 24" hidden="1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8" name="Text Box 4" hidden="1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19" name="Text Box 5" hidden="1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0" name="Text Box 38" hidden="1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1" name="Text Box 39" hidden="1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2" name="Text Box 40" hidden="1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3" name="Text Box 41" hidden="1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4" name="Text Box 42" hidden="1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5" name="Text Box 43" hidden="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6" name="Text Box 44" hidden="1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7" name="Text Box 45" hidden="1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8" name="Text Box 46" hidden="1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29" name="Text Box 47" hidden="1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0" name="Text Box 48" hidden="1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1" name="Text Box 49" hidden="1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2" name="Text Box 50" hidden="1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3" name="Text Box 51" hidden="1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4" name="Text Box 52" hidden="1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5" name="Text Box 53" hidden="1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6" name="Text Box 54" hidden="1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7" name="Text Box 55" hidden="1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8" name="Text Box 57" hidden="1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39" name="Text Box 38" hidden="1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0" name="Text Box 38" hidden="1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1" name="Text Box 40" hidden="1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2" name="Text Box 38" hidden="1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3" name="Text Box 38" hidden="1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4" name="Text Box 4" hidden="1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1045" name="Text Box 5" hidden="1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6" name="Text Box 34" hidden="1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8" name="Text Box 5" hidden="1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49" name="Text Box 24" hidden="1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0" name="Text Box 5" hidden="1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1" name="Text Box 5" hidden="1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6" name="Text Box 5" hidden="1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7" name="Text Box 34" hidden="1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8" name="Text Box 153" hidden="1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59" name="Text Box 154" hidden="1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0" name="Text Box 24" hidden="1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1" name="Text Box 3" hidden="1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2" name="Text Box 4" hidden="1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4" name="Text Box 6" hidden="1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5" name="Text Box 7" hidden="1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6" name="Text Box 8" hidden="1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7" name="Text Box 34" hidden="1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8" name="Text Box 24" hidden="1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69" name="Text Box 5" hidden="1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2" name="Text Box 5" hidden="1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3" name="Text Box 34" hidden="1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4" name="Text Box 5" hidden="1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5" name="Text Box 5" hidden="1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6" name="Text Box 24" hidden="1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7" name="Text Box 5" hidden="1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8" name="Text Box 5" hidden="1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1" name="Text Box 5" hidden="1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3" name="Text Box 5" hidden="1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4" name="Text Box 34" hidden="1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5" name="Text Box 153" hidden="1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6" name="Text Box 154" hidden="1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7" name="Text Box 24" hidden="1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8" name="Text Box 3" hidden="1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89" name="Text Box 4" hidden="1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1" name="Text Box 6" hidden="1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2" name="Text Box 7" hidden="1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3" name="Text Box 8" hidden="1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4" name="Text Box 34" hidden="1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5" name="Text Box 24" hidden="1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6" name="Text Box 5" hidden="1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7" name="Text Box 5" hidden="1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099" name="Text Box 5" hidden="1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2" name="Text Box 57" hidden="1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3" name="Text Box 57" hidden="1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4" name="Text Box 57" hidden="1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5" name="Text Box 5" hidden="1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6" name="Text Box 57" hidden="1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7" name="Text Box 5" hidden="1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08" name="Text Box 5" hidden="1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09" name="Text Box 10" hidden="1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110" name="Text Box 5" hidden="1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111" name="Text Box 8" hidden="1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112" name="Text Box 9" hidden="1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13" name="Text Box 5" hidden="1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14" name="Text Box 5" hidden="1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115" name="Text Box 5" hidden="1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201" name="Text Box 54" hidden="1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202" name="Text Box 55" hidden="1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12" name="Text Box 38" hidden="1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13" name="Text Box 38" hidden="1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14" name="Text Box 38" hidden="1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15" name="Text Box 38" hidden="1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16" name="Text Box 38" hidden="1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17" name="Text Box 38" hidden="1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18" name="Text Box 38" hidden="1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219" name="Text Box 38" hidden="1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20" name="Text Box 38" hidden="1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221" name="Text Box 3" hidden="1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2" name="Text Box 2" hidden="1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3" name="Text Box 6" hidden="1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4" name="Text Box 7" hidden="1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5" name="Text Box 8" hidden="1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6" name="Text Box 9" hidden="1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27" name="Text Box 10" hidden="1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28" name="Text Box 11" hidden="1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29" name="Text Box 12" hidden="1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0" name="Text Box 13" hidden="1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1" name="Text Box 14" hidden="1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32" name="Text Box 15" hidden="1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33" name="Text Box 16" hidden="1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4" name="Text Box 17" hidden="1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5" name="Text Box 18" hidden="1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36" name="Text Box 19" hidden="1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37" name="Text Box 20" hidden="1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8" name="Text Box 22" hidden="1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39" name="Text Box 23" hidden="1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40" name="Text Box 24" hidden="1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41" name="Text Box 25" hidden="1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2" name="Text Box 3" hidden="1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3" name="Text Box 4" hidden="1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4" name="Text Box 5" hidden="1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5" name="Text Box 6" hidden="1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6" name="Text Box 7" hidden="1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7" name="Text Box 8" hidden="1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8" name="Text Box 17" hidden="1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49" name="Text Box 54" hidden="1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50" name="Text Box 55" hidden="1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51" name="Text Box 56" hidden="1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52" name="Text Box 57" hidden="1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3" name="Text Box 11" hidden="1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4" name="Text Box 12" hidden="1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5" name="Text Box 15" hidden="1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6" name="Text Box 16" hidden="1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7" name="Text Box 19" hidden="1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8" name="Text Box 20" hidden="1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59" name="Text Box 24" hidden="1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260" name="Text Box 25" hidden="1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61" name="Text Box 38" hidden="1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1264" name="Text Box 38" hidden="1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38</xdr:row>
      <xdr:rowOff>0</xdr:rowOff>
    </xdr:from>
    <xdr:ext cx="76200" cy="342900"/>
    <xdr:sp macro="" textlink="">
      <xdr:nvSpPr>
        <xdr:cNvPr id="1265" name="Text Box 39" hidden="1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3248025" y="2090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52425"/>
    <xdr:sp macro="" textlink="">
      <xdr:nvSpPr>
        <xdr:cNvPr id="1268" name="Text Box 38" hidden="1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371475"/>
    <xdr:sp macro="" textlink="">
      <xdr:nvSpPr>
        <xdr:cNvPr id="1269" name="Text Box 38" hidden="1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1" name="Text Box 5" hidden="1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272" name="Text Box 38" hidden="1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273" name="Text Box 38" hidden="1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4" name="Text Box 5" hidden="1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5" name="Text Box 5" hidden="1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276" name="Text Box 38" hidden="1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277" name="Text Box 38" hidden="1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8" name="Text Box 34" hidden="1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79" name="Text Box 5" hidden="1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0" name="Text Box 5" hidden="1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1" name="Text Box 24" hidden="1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2" name="Text Box 5" hidden="1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3" name="Text Box 5" hidden="1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4" name="Text Box 5" hidden="1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6" name="Text Box 5" hidden="1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7" name="Text Box 5" hidden="1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8" name="Text Box 5" hidden="1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89" name="Text Box 34" hidden="1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0" name="Text Box 153" hidden="1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1" name="Text Box 154" hidden="1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2" name="Text Box 24" hidden="1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3" name="Text Box 3" hidden="1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4" name="Text Box 4" hidden="1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5" name="Text Box 5" hidden="1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6" name="Text Box 6" hidden="1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7" name="Text Box 7" hidden="1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8" name="Text Box 8" hidden="1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299" name="Text Box 34" hidden="1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0" name="Text Box 24" hidden="1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1" name="Text Box 5" hidden="1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3" name="Text Box 5" hidden="1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4" name="Text Box 5" hidden="1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5" name="Text Box 34" hidden="1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6" name="Text Box 24" hidden="1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7" name="Text Box 5" hidden="1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1" name="Text Box 5" hidden="1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2" name="Text Box 5" hidden="1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3" name="Text Box 34" hidden="1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4" name="Text Box 153" hidden="1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5" name="Text Box 154" hidden="1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6" name="Text Box 24" hidden="1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7" name="Text Box 3" hidden="1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8" name="Text Box 4" hidden="1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19" name="Text Box 5" hidden="1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0" name="Text Box 6" hidden="1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1" name="Text Box 7" hidden="1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2" name="Text Box 8" hidden="1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3" name="Text Box 34" hidden="1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4" name="Text Box 24" hidden="1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5" name="Text Box 5" hidden="1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6" name="Text Box 5" hidden="1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7" name="Text Box 5" hidden="1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8" name="Text Box 1" hidden="1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29" name="Text Box 2" hidden="1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0" name="Text Box 3" hidden="1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1" name="Text Box 4" hidden="1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2" name="Text Box 6" hidden="1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3" name="Text Box 7" hidden="1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4" name="Text Box 8" hidden="1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5" name="Text Box 9" hidden="1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6" name="Text Box 10" hidden="1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37" name="Text Box 11" hidden="1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38" name="Text Box 12" hidden="1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39" name="Text Box 13" hidden="1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0" name="Text Box 14" hidden="1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41" name="Text Box 15" hidden="1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42" name="Text Box 16" hidden="1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3" name="Text Box 17" hidden="1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4" name="Text Box 18" hidden="1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45" name="Text Box 19" hidden="1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46" name="Text Box 20" hidden="1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7" name="Text Box 22" hidden="1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48" name="Text Box 23" hidden="1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49" name="Text Box 24" hidden="1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350" name="Text Box 25" hidden="1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1" name="Text Box 24" hidden="1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2" name="Text Box 4" hidden="1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3" name="Text Box 5" hidden="1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4" name="Text Box 24" hidden="1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5" name="Text Box 4" hidden="1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6" name="Text Box 5" hidden="1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7" name="Text Box 38" hidden="1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8" name="Text Box 39" hidden="1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59" name="Text Box 40" hidden="1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0" name="Text Box 41" hidden="1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1" name="Text Box 42" hidden="1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2" name="Text Box 43" hidden="1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3" name="Text Box 44" hidden="1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4" name="Text Box 45" hidden="1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5" name="Text Box 46" hidden="1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6" name="Text Box 47" hidden="1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7" name="Text Box 48" hidden="1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8" name="Text Box 49" hidden="1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69" name="Text Box 50" hidden="1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0" name="Text Box 51" hidden="1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1" name="Text Box 52" hidden="1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2" name="Text Box 53" hidden="1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3" name="Text Box 54" hidden="1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4" name="Text Box 55" hidden="1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5" name="Text Box 57" hidden="1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8" name="Text Box 40" hidden="1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1" name="Text Box 4" hidden="1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1382" name="Text Box 5" hidden="1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3" name="Text Box 34" hidden="1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4" name="Text Box 5" hidden="1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5" name="Text Box 5" hidden="1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6" name="Text Box 24" hidden="1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7" name="Text Box 5" hidden="1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8" name="Text Box 5" hidden="1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89" name="Text Box 5" hidden="1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1" name="Text Box 5" hidden="1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2" name="Text Box 5" hidden="1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3" name="Text Box 5" hidden="1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4" name="Text Box 34" hidden="1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5" name="Text Box 153" hidden="1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6" name="Text Box 154" hidden="1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7" name="Text Box 24" hidden="1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8" name="Text Box 3" hidden="1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399" name="Text Box 4" hidden="1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0" name="Text Box 5" hidden="1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1" name="Text Box 6" hidden="1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2" name="Text Box 7" hidden="1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3" name="Text Box 8" hidden="1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4" name="Text Box 34" hidden="1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5" name="Text Box 24" hidden="1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6" name="Text Box 5" hidden="1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7" name="Text Box 5" hidden="1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8" name="Text Box 5" hidden="1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09" name="Text Box 5" hidden="1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0" name="Text Box 34" hidden="1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1" name="Text Box 5" hidden="1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2" name="Text Box 5" hidden="1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3" name="Text Box 24" hidden="1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4" name="Text Box 5" hidden="1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5" name="Text Box 5" hidden="1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6" name="Text Box 5" hidden="1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8" name="Text Box 5" hidden="1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19" name="Text Box 5" hidden="1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0" name="Text Box 5" hidden="1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1" name="Text Box 34" hidden="1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2" name="Text Box 153" hidden="1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3" name="Text Box 154" hidden="1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4" name="Text Box 24" hidden="1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5" name="Text Box 3" hidden="1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6" name="Text Box 4" hidden="1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7" name="Text Box 5" hidden="1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8" name="Text Box 6" hidden="1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29" name="Text Box 7" hidden="1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0" name="Text Box 8" hidden="1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1" name="Text Box 34" hidden="1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2" name="Text Box 24" hidden="1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3" name="Text Box 5" hidden="1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6" name="Text Box 5" hidden="1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39" name="Text Box 57" hidden="1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0" name="Text Box 57" hidden="1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1" name="Text Box 57" hidden="1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2" name="Text Box 5" hidden="1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3" name="Text Box 57" hidden="1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4" name="Text Box 5" hidden="1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45" name="Text Box 5" hidden="1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46" name="Text Box 10" hidden="1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447" name="Text Box 5" hidden="1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448" name="Text Box 8" hidden="1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449" name="Text Box 9" hidden="1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50" name="Text Box 5" hidden="1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51" name="Text Box 5" hidden="1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452" name="Text Box 5" hidden="1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538" name="Text Box 54" hidden="1">
          <a:extLst>
            <a:ext uri="{FF2B5EF4-FFF2-40B4-BE49-F238E27FC236}">
              <a16:creationId xmlns:a16="http://schemas.microsoft.com/office/drawing/2014/main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539" name="Text Box 55" hidden="1">
          <a:extLst>
            <a:ext uri="{FF2B5EF4-FFF2-40B4-BE49-F238E27FC236}">
              <a16:creationId xmlns:a16="http://schemas.microsoft.com/office/drawing/2014/main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46" name="Text Box 38" hidden="1">
          <a:extLst>
            <a:ext uri="{FF2B5EF4-FFF2-40B4-BE49-F238E27FC236}">
              <a16:creationId xmlns:a16="http://schemas.microsoft.com/office/drawing/2014/main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50" name="Text Box 38" hidden="1">
          <a:extLst>
            <a:ext uri="{FF2B5EF4-FFF2-40B4-BE49-F238E27FC236}">
              <a16:creationId xmlns:a16="http://schemas.microsoft.com/office/drawing/2014/main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51" name="Text Box 38" hidden="1">
          <a:extLst>
            <a:ext uri="{FF2B5EF4-FFF2-40B4-BE49-F238E27FC236}">
              <a16:creationId xmlns:a16="http://schemas.microsoft.com/office/drawing/2014/main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54" name="Text Box 38" hidden="1">
          <a:extLst>
            <a:ext uri="{FF2B5EF4-FFF2-40B4-BE49-F238E27FC236}">
              <a16:creationId xmlns:a16="http://schemas.microsoft.com/office/drawing/2014/main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55" name="Text Box 38" hidden="1">
          <a:extLst>
            <a:ext uri="{FF2B5EF4-FFF2-40B4-BE49-F238E27FC236}">
              <a16:creationId xmlns:a16="http://schemas.microsoft.com/office/drawing/2014/main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556" name="Text Box 38" hidden="1">
          <a:extLst>
            <a:ext uri="{FF2B5EF4-FFF2-40B4-BE49-F238E27FC236}">
              <a16:creationId xmlns:a16="http://schemas.microsoft.com/office/drawing/2014/main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557" name="Text Box 38" hidden="1">
          <a:extLst>
            <a:ext uri="{FF2B5EF4-FFF2-40B4-BE49-F238E27FC236}">
              <a16:creationId xmlns:a16="http://schemas.microsoft.com/office/drawing/2014/main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560" name="Text Box 38" hidden="1">
          <a:extLst>
            <a:ext uri="{FF2B5EF4-FFF2-40B4-BE49-F238E27FC236}">
              <a16:creationId xmlns:a16="http://schemas.microsoft.com/office/drawing/2014/main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61" name="Text Box 38" hidden="1">
          <a:extLst>
            <a:ext uri="{FF2B5EF4-FFF2-40B4-BE49-F238E27FC236}">
              <a16:creationId xmlns:a16="http://schemas.microsoft.com/office/drawing/2014/main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564" name="Text Box 38" hidden="1">
          <a:extLst>
            <a:ext uri="{FF2B5EF4-FFF2-40B4-BE49-F238E27FC236}">
              <a16:creationId xmlns:a16="http://schemas.microsoft.com/office/drawing/2014/main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565" name="Text Box 38" hidden="1">
          <a:extLst>
            <a:ext uri="{FF2B5EF4-FFF2-40B4-BE49-F238E27FC236}">
              <a16:creationId xmlns:a16="http://schemas.microsoft.com/office/drawing/2014/main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6" name="Text Box 34" hidden="1">
          <a:extLst>
            <a:ext uri="{FF2B5EF4-FFF2-40B4-BE49-F238E27FC236}">
              <a16:creationId xmlns:a16="http://schemas.microsoft.com/office/drawing/2014/main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7" name="Text Box 5" hidden="1">
          <a:extLst>
            <a:ext uri="{FF2B5EF4-FFF2-40B4-BE49-F238E27FC236}">
              <a16:creationId xmlns:a16="http://schemas.microsoft.com/office/drawing/2014/main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8" name="Text Box 5" hidden="1">
          <a:extLst>
            <a:ext uri="{FF2B5EF4-FFF2-40B4-BE49-F238E27FC236}">
              <a16:creationId xmlns:a16="http://schemas.microsoft.com/office/drawing/2014/main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69" name="Text Box 24" hidden="1">
          <a:extLst>
            <a:ext uri="{FF2B5EF4-FFF2-40B4-BE49-F238E27FC236}">
              <a16:creationId xmlns:a16="http://schemas.microsoft.com/office/drawing/2014/main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0" name="Text Box 5" hidden="1">
          <a:extLst>
            <a:ext uri="{FF2B5EF4-FFF2-40B4-BE49-F238E27FC236}">
              <a16:creationId xmlns:a16="http://schemas.microsoft.com/office/drawing/2014/main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1" name="Text Box 5" hidden="1">
          <a:extLst>
            <a:ext uri="{FF2B5EF4-FFF2-40B4-BE49-F238E27FC236}">
              <a16:creationId xmlns:a16="http://schemas.microsoft.com/office/drawing/2014/main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2" name="Text Box 5" hidden="1">
          <a:extLst>
            <a:ext uri="{FF2B5EF4-FFF2-40B4-BE49-F238E27FC236}">
              <a16:creationId xmlns:a16="http://schemas.microsoft.com/office/drawing/2014/main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3" name="Text Box 5" hidden="1">
          <a:extLst>
            <a:ext uri="{FF2B5EF4-FFF2-40B4-BE49-F238E27FC236}">
              <a16:creationId xmlns:a16="http://schemas.microsoft.com/office/drawing/2014/main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4" name="Text Box 5" hidden="1">
          <a:extLst>
            <a:ext uri="{FF2B5EF4-FFF2-40B4-BE49-F238E27FC236}">
              <a16:creationId xmlns:a16="http://schemas.microsoft.com/office/drawing/2014/main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5" name="Text Box 5" hidden="1">
          <a:extLst>
            <a:ext uri="{FF2B5EF4-FFF2-40B4-BE49-F238E27FC236}">
              <a16:creationId xmlns:a16="http://schemas.microsoft.com/office/drawing/2014/main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6" name="Text Box 5" hidden="1">
          <a:extLst>
            <a:ext uri="{FF2B5EF4-FFF2-40B4-BE49-F238E27FC236}">
              <a16:creationId xmlns:a16="http://schemas.microsoft.com/office/drawing/2014/main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7" name="Text Box 34" hidden="1">
          <a:extLst>
            <a:ext uri="{FF2B5EF4-FFF2-40B4-BE49-F238E27FC236}">
              <a16:creationId xmlns:a16="http://schemas.microsoft.com/office/drawing/2014/main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8" name="Text Box 153" hidden="1">
          <a:extLst>
            <a:ext uri="{FF2B5EF4-FFF2-40B4-BE49-F238E27FC236}">
              <a16:creationId xmlns:a16="http://schemas.microsoft.com/office/drawing/2014/main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79" name="Text Box 154" hidden="1">
          <a:extLst>
            <a:ext uri="{FF2B5EF4-FFF2-40B4-BE49-F238E27FC236}">
              <a16:creationId xmlns:a16="http://schemas.microsoft.com/office/drawing/2014/main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0" name="Text Box 24" hidden="1">
          <a:extLst>
            <a:ext uri="{FF2B5EF4-FFF2-40B4-BE49-F238E27FC236}">
              <a16:creationId xmlns:a16="http://schemas.microsoft.com/office/drawing/2014/main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1" name="Text Box 3" hidden="1">
          <a:extLst>
            <a:ext uri="{FF2B5EF4-FFF2-40B4-BE49-F238E27FC236}">
              <a16:creationId xmlns:a16="http://schemas.microsoft.com/office/drawing/2014/main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2" name="Text Box 4" hidden="1">
          <a:extLst>
            <a:ext uri="{FF2B5EF4-FFF2-40B4-BE49-F238E27FC236}">
              <a16:creationId xmlns:a16="http://schemas.microsoft.com/office/drawing/2014/main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4" name="Text Box 6" hidden="1">
          <a:extLst>
            <a:ext uri="{FF2B5EF4-FFF2-40B4-BE49-F238E27FC236}">
              <a16:creationId xmlns:a16="http://schemas.microsoft.com/office/drawing/2014/main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5" name="Text Box 7" hidden="1">
          <a:extLst>
            <a:ext uri="{FF2B5EF4-FFF2-40B4-BE49-F238E27FC236}">
              <a16:creationId xmlns:a16="http://schemas.microsoft.com/office/drawing/2014/main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6" name="Text Box 8" hidden="1">
          <a:extLst>
            <a:ext uri="{FF2B5EF4-FFF2-40B4-BE49-F238E27FC236}">
              <a16:creationId xmlns:a16="http://schemas.microsoft.com/office/drawing/2014/main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7" name="Text Box 34" hidden="1">
          <a:extLst>
            <a:ext uri="{FF2B5EF4-FFF2-40B4-BE49-F238E27FC236}">
              <a16:creationId xmlns:a16="http://schemas.microsoft.com/office/drawing/2014/main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8" name="Text Box 24" hidden="1">
          <a:extLst>
            <a:ext uri="{FF2B5EF4-FFF2-40B4-BE49-F238E27FC236}">
              <a16:creationId xmlns:a16="http://schemas.microsoft.com/office/drawing/2014/main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89" name="Text Box 5" hidden="1">
          <a:extLst>
            <a:ext uri="{FF2B5EF4-FFF2-40B4-BE49-F238E27FC236}">
              <a16:creationId xmlns:a16="http://schemas.microsoft.com/office/drawing/2014/main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0" name="Text Box 5" hidden="1">
          <a:extLst>
            <a:ext uri="{FF2B5EF4-FFF2-40B4-BE49-F238E27FC236}">
              <a16:creationId xmlns:a16="http://schemas.microsoft.com/office/drawing/2014/main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1" name="Text Box 5" hidden="1">
          <a:extLst>
            <a:ext uri="{FF2B5EF4-FFF2-40B4-BE49-F238E27FC236}">
              <a16:creationId xmlns:a16="http://schemas.microsoft.com/office/drawing/2014/main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2" name="Text Box 5" hidden="1">
          <a:extLst>
            <a:ext uri="{FF2B5EF4-FFF2-40B4-BE49-F238E27FC236}">
              <a16:creationId xmlns:a16="http://schemas.microsoft.com/office/drawing/2014/main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3" name="Text Box 34" hidden="1">
          <a:extLst>
            <a:ext uri="{FF2B5EF4-FFF2-40B4-BE49-F238E27FC236}">
              <a16:creationId xmlns:a16="http://schemas.microsoft.com/office/drawing/2014/main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4" name="Text Box 24" hidden="1">
          <a:extLst>
            <a:ext uri="{FF2B5EF4-FFF2-40B4-BE49-F238E27FC236}">
              <a16:creationId xmlns:a16="http://schemas.microsoft.com/office/drawing/2014/main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5" name="Text Box 5" hidden="1">
          <a:extLst>
            <a:ext uri="{FF2B5EF4-FFF2-40B4-BE49-F238E27FC236}">
              <a16:creationId xmlns:a16="http://schemas.microsoft.com/office/drawing/2014/main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6" name="Text Box 5" hidden="1">
          <a:extLst>
            <a:ext uri="{FF2B5EF4-FFF2-40B4-BE49-F238E27FC236}">
              <a16:creationId xmlns:a16="http://schemas.microsoft.com/office/drawing/2014/main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7" name="Text Box 5" hidden="1">
          <a:extLst>
            <a:ext uri="{FF2B5EF4-FFF2-40B4-BE49-F238E27FC236}">
              <a16:creationId xmlns:a16="http://schemas.microsoft.com/office/drawing/2014/main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8" name="Text Box 5" hidden="1">
          <a:extLst>
            <a:ext uri="{FF2B5EF4-FFF2-40B4-BE49-F238E27FC236}">
              <a16:creationId xmlns:a16="http://schemas.microsoft.com/office/drawing/2014/main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599" name="Text Box 5" hidden="1">
          <a:extLst>
            <a:ext uri="{FF2B5EF4-FFF2-40B4-BE49-F238E27FC236}">
              <a16:creationId xmlns:a16="http://schemas.microsoft.com/office/drawing/2014/main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0" name="Text Box 5" hidden="1">
          <a:extLst>
            <a:ext uri="{FF2B5EF4-FFF2-40B4-BE49-F238E27FC236}">
              <a16:creationId xmlns:a16="http://schemas.microsoft.com/office/drawing/2014/main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1" name="Text Box 34" hidden="1">
          <a:extLst>
            <a:ext uri="{FF2B5EF4-FFF2-40B4-BE49-F238E27FC236}">
              <a16:creationId xmlns:a16="http://schemas.microsoft.com/office/drawing/2014/main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2" name="Text Box 153" hidden="1">
          <a:extLst>
            <a:ext uri="{FF2B5EF4-FFF2-40B4-BE49-F238E27FC236}">
              <a16:creationId xmlns:a16="http://schemas.microsoft.com/office/drawing/2014/main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3" name="Text Box 154" hidden="1">
          <a:extLst>
            <a:ext uri="{FF2B5EF4-FFF2-40B4-BE49-F238E27FC236}">
              <a16:creationId xmlns:a16="http://schemas.microsoft.com/office/drawing/2014/main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4" name="Text Box 24" hidden="1">
          <a:extLst>
            <a:ext uri="{FF2B5EF4-FFF2-40B4-BE49-F238E27FC236}">
              <a16:creationId xmlns:a16="http://schemas.microsoft.com/office/drawing/2014/main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5" name="Text Box 3" hidden="1">
          <a:extLst>
            <a:ext uri="{FF2B5EF4-FFF2-40B4-BE49-F238E27FC236}">
              <a16:creationId xmlns:a16="http://schemas.microsoft.com/office/drawing/2014/main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6" name="Text Box 4" hidden="1">
          <a:extLst>
            <a:ext uri="{FF2B5EF4-FFF2-40B4-BE49-F238E27FC236}">
              <a16:creationId xmlns:a16="http://schemas.microsoft.com/office/drawing/2014/main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7" name="Text Box 5" hidden="1">
          <a:extLst>
            <a:ext uri="{FF2B5EF4-FFF2-40B4-BE49-F238E27FC236}">
              <a16:creationId xmlns:a16="http://schemas.microsoft.com/office/drawing/2014/main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8" name="Text Box 6" hidden="1">
          <a:extLst>
            <a:ext uri="{FF2B5EF4-FFF2-40B4-BE49-F238E27FC236}">
              <a16:creationId xmlns:a16="http://schemas.microsoft.com/office/drawing/2014/main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09" name="Text Box 7" hidden="1">
          <a:extLst>
            <a:ext uri="{FF2B5EF4-FFF2-40B4-BE49-F238E27FC236}">
              <a16:creationId xmlns:a16="http://schemas.microsoft.com/office/drawing/2014/main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0" name="Text Box 8" hidden="1">
          <a:extLst>
            <a:ext uri="{FF2B5EF4-FFF2-40B4-BE49-F238E27FC236}">
              <a16:creationId xmlns:a16="http://schemas.microsoft.com/office/drawing/2014/main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1" name="Text Box 34" hidden="1">
          <a:extLst>
            <a:ext uri="{FF2B5EF4-FFF2-40B4-BE49-F238E27FC236}">
              <a16:creationId xmlns:a16="http://schemas.microsoft.com/office/drawing/2014/main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2" name="Text Box 24" hidden="1">
          <a:extLst>
            <a:ext uri="{FF2B5EF4-FFF2-40B4-BE49-F238E27FC236}">
              <a16:creationId xmlns:a16="http://schemas.microsoft.com/office/drawing/2014/main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3" name="Text Box 5" hidden="1">
          <a:extLst>
            <a:ext uri="{FF2B5EF4-FFF2-40B4-BE49-F238E27FC236}">
              <a16:creationId xmlns:a16="http://schemas.microsoft.com/office/drawing/2014/main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4" name="Text Box 5" hidden="1">
          <a:extLst>
            <a:ext uri="{FF2B5EF4-FFF2-40B4-BE49-F238E27FC236}">
              <a16:creationId xmlns:a16="http://schemas.microsoft.com/office/drawing/2014/main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5" name="Text Box 5" hidden="1">
          <a:extLst>
            <a:ext uri="{FF2B5EF4-FFF2-40B4-BE49-F238E27FC236}">
              <a16:creationId xmlns:a16="http://schemas.microsoft.com/office/drawing/2014/main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6" name="Text Box 1" hidden="1">
          <a:extLst>
            <a:ext uri="{FF2B5EF4-FFF2-40B4-BE49-F238E27FC236}">
              <a16:creationId xmlns:a16="http://schemas.microsoft.com/office/drawing/2014/main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7" name="Text Box 2" hidden="1">
          <a:extLst>
            <a:ext uri="{FF2B5EF4-FFF2-40B4-BE49-F238E27FC236}">
              <a16:creationId xmlns:a16="http://schemas.microsoft.com/office/drawing/2014/main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8" name="Text Box 3" hidden="1">
          <a:extLst>
            <a:ext uri="{FF2B5EF4-FFF2-40B4-BE49-F238E27FC236}">
              <a16:creationId xmlns:a16="http://schemas.microsoft.com/office/drawing/2014/main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19" name="Text Box 4" hidden="1">
          <a:extLst>
            <a:ext uri="{FF2B5EF4-FFF2-40B4-BE49-F238E27FC236}">
              <a16:creationId xmlns:a16="http://schemas.microsoft.com/office/drawing/2014/main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0" name="Text Box 6" hidden="1">
          <a:extLst>
            <a:ext uri="{FF2B5EF4-FFF2-40B4-BE49-F238E27FC236}">
              <a16:creationId xmlns:a16="http://schemas.microsoft.com/office/drawing/2014/main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1" name="Text Box 7" hidden="1">
          <a:extLst>
            <a:ext uri="{FF2B5EF4-FFF2-40B4-BE49-F238E27FC236}">
              <a16:creationId xmlns:a16="http://schemas.microsoft.com/office/drawing/2014/main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2" name="Text Box 8" hidden="1">
          <a:extLst>
            <a:ext uri="{FF2B5EF4-FFF2-40B4-BE49-F238E27FC236}">
              <a16:creationId xmlns:a16="http://schemas.microsoft.com/office/drawing/2014/main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3" name="Text Box 9" hidden="1">
          <a:extLst>
            <a:ext uri="{FF2B5EF4-FFF2-40B4-BE49-F238E27FC236}">
              <a16:creationId xmlns:a16="http://schemas.microsoft.com/office/drawing/2014/main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4" name="Text Box 10" hidden="1">
          <a:extLst>
            <a:ext uri="{FF2B5EF4-FFF2-40B4-BE49-F238E27FC236}">
              <a16:creationId xmlns:a16="http://schemas.microsoft.com/office/drawing/2014/main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25" name="Text Box 11" hidden="1">
          <a:extLst>
            <a:ext uri="{FF2B5EF4-FFF2-40B4-BE49-F238E27FC236}">
              <a16:creationId xmlns:a16="http://schemas.microsoft.com/office/drawing/2014/main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26" name="Text Box 12" hidden="1">
          <a:extLst>
            <a:ext uri="{FF2B5EF4-FFF2-40B4-BE49-F238E27FC236}">
              <a16:creationId xmlns:a16="http://schemas.microsoft.com/office/drawing/2014/main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7" name="Text Box 13" hidden="1">
          <a:extLst>
            <a:ext uri="{FF2B5EF4-FFF2-40B4-BE49-F238E27FC236}">
              <a16:creationId xmlns:a16="http://schemas.microsoft.com/office/drawing/2014/main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28" name="Text Box 14" hidden="1">
          <a:extLst>
            <a:ext uri="{FF2B5EF4-FFF2-40B4-BE49-F238E27FC236}">
              <a16:creationId xmlns:a16="http://schemas.microsoft.com/office/drawing/2014/main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29" name="Text Box 15" hidden="1">
          <a:extLst>
            <a:ext uri="{FF2B5EF4-FFF2-40B4-BE49-F238E27FC236}">
              <a16:creationId xmlns:a16="http://schemas.microsoft.com/office/drawing/2014/main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30" name="Text Box 16" hidden="1">
          <a:extLst>
            <a:ext uri="{FF2B5EF4-FFF2-40B4-BE49-F238E27FC236}">
              <a16:creationId xmlns:a16="http://schemas.microsoft.com/office/drawing/2014/main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1" name="Text Box 17" hidden="1">
          <a:extLst>
            <a:ext uri="{FF2B5EF4-FFF2-40B4-BE49-F238E27FC236}">
              <a16:creationId xmlns:a16="http://schemas.microsoft.com/office/drawing/2014/main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2" name="Text Box 18" hidden="1">
          <a:extLst>
            <a:ext uri="{FF2B5EF4-FFF2-40B4-BE49-F238E27FC236}">
              <a16:creationId xmlns:a16="http://schemas.microsoft.com/office/drawing/2014/main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33" name="Text Box 19" hidden="1">
          <a:extLst>
            <a:ext uri="{FF2B5EF4-FFF2-40B4-BE49-F238E27FC236}">
              <a16:creationId xmlns:a16="http://schemas.microsoft.com/office/drawing/2014/main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34" name="Text Box 20" hidden="1">
          <a:extLst>
            <a:ext uri="{FF2B5EF4-FFF2-40B4-BE49-F238E27FC236}">
              <a16:creationId xmlns:a16="http://schemas.microsoft.com/office/drawing/2014/main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5" name="Text Box 22" hidden="1">
          <a:extLst>
            <a:ext uri="{FF2B5EF4-FFF2-40B4-BE49-F238E27FC236}">
              <a16:creationId xmlns:a16="http://schemas.microsoft.com/office/drawing/2014/main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6" name="Text Box 23" hidden="1">
          <a:extLst>
            <a:ext uri="{FF2B5EF4-FFF2-40B4-BE49-F238E27FC236}">
              <a16:creationId xmlns:a16="http://schemas.microsoft.com/office/drawing/2014/main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37" name="Text Box 24" hidden="1">
          <a:extLst>
            <a:ext uri="{FF2B5EF4-FFF2-40B4-BE49-F238E27FC236}">
              <a16:creationId xmlns:a16="http://schemas.microsoft.com/office/drawing/2014/main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638" name="Text Box 25" hidden="1">
          <a:extLst>
            <a:ext uri="{FF2B5EF4-FFF2-40B4-BE49-F238E27FC236}">
              <a16:creationId xmlns:a16="http://schemas.microsoft.com/office/drawing/2014/main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39" name="Text Box 24" hidden="1">
          <a:extLst>
            <a:ext uri="{FF2B5EF4-FFF2-40B4-BE49-F238E27FC236}">
              <a16:creationId xmlns:a16="http://schemas.microsoft.com/office/drawing/2014/main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0" name="Text Box 4" hidden="1">
          <a:extLst>
            <a:ext uri="{FF2B5EF4-FFF2-40B4-BE49-F238E27FC236}">
              <a16:creationId xmlns:a16="http://schemas.microsoft.com/office/drawing/2014/main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1" name="Text Box 5" hidden="1">
          <a:extLst>
            <a:ext uri="{FF2B5EF4-FFF2-40B4-BE49-F238E27FC236}">
              <a16:creationId xmlns:a16="http://schemas.microsoft.com/office/drawing/2014/main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2" name="Text Box 24" hidden="1">
          <a:extLst>
            <a:ext uri="{FF2B5EF4-FFF2-40B4-BE49-F238E27FC236}">
              <a16:creationId xmlns:a16="http://schemas.microsoft.com/office/drawing/2014/main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3" name="Text Box 4" hidden="1">
          <a:extLst>
            <a:ext uri="{FF2B5EF4-FFF2-40B4-BE49-F238E27FC236}">
              <a16:creationId xmlns:a16="http://schemas.microsoft.com/office/drawing/2014/main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4" name="Text Box 5" hidden="1">
          <a:extLst>
            <a:ext uri="{FF2B5EF4-FFF2-40B4-BE49-F238E27FC236}">
              <a16:creationId xmlns:a16="http://schemas.microsoft.com/office/drawing/2014/main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5" name="Text Box 38" hidden="1">
          <a:extLst>
            <a:ext uri="{FF2B5EF4-FFF2-40B4-BE49-F238E27FC236}">
              <a16:creationId xmlns:a16="http://schemas.microsoft.com/office/drawing/2014/main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6" name="Text Box 39" hidden="1">
          <a:extLst>
            <a:ext uri="{FF2B5EF4-FFF2-40B4-BE49-F238E27FC236}">
              <a16:creationId xmlns:a16="http://schemas.microsoft.com/office/drawing/2014/main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7" name="Text Box 40" hidden="1">
          <a:extLst>
            <a:ext uri="{FF2B5EF4-FFF2-40B4-BE49-F238E27FC236}">
              <a16:creationId xmlns:a16="http://schemas.microsoft.com/office/drawing/2014/main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8" name="Text Box 41" hidden="1">
          <a:extLst>
            <a:ext uri="{FF2B5EF4-FFF2-40B4-BE49-F238E27FC236}">
              <a16:creationId xmlns:a16="http://schemas.microsoft.com/office/drawing/2014/main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49" name="Text Box 42" hidden="1">
          <a:extLst>
            <a:ext uri="{FF2B5EF4-FFF2-40B4-BE49-F238E27FC236}">
              <a16:creationId xmlns:a16="http://schemas.microsoft.com/office/drawing/2014/main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0" name="Text Box 43" hidden="1">
          <a:extLst>
            <a:ext uri="{FF2B5EF4-FFF2-40B4-BE49-F238E27FC236}">
              <a16:creationId xmlns:a16="http://schemas.microsoft.com/office/drawing/2014/main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1" name="Text Box 44" hidden="1">
          <a:extLst>
            <a:ext uri="{FF2B5EF4-FFF2-40B4-BE49-F238E27FC236}">
              <a16:creationId xmlns:a16="http://schemas.microsoft.com/office/drawing/2014/main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2" name="Text Box 45" hidden="1">
          <a:extLst>
            <a:ext uri="{FF2B5EF4-FFF2-40B4-BE49-F238E27FC236}">
              <a16:creationId xmlns:a16="http://schemas.microsoft.com/office/drawing/2014/main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3" name="Text Box 46" hidden="1">
          <a:extLst>
            <a:ext uri="{FF2B5EF4-FFF2-40B4-BE49-F238E27FC236}">
              <a16:creationId xmlns:a16="http://schemas.microsoft.com/office/drawing/2014/main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4" name="Text Box 47" hidden="1">
          <a:extLst>
            <a:ext uri="{FF2B5EF4-FFF2-40B4-BE49-F238E27FC236}">
              <a16:creationId xmlns:a16="http://schemas.microsoft.com/office/drawing/2014/main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5" name="Text Box 48" hidden="1">
          <a:extLst>
            <a:ext uri="{FF2B5EF4-FFF2-40B4-BE49-F238E27FC236}">
              <a16:creationId xmlns:a16="http://schemas.microsoft.com/office/drawing/2014/main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6" name="Text Box 49" hidden="1">
          <a:extLst>
            <a:ext uri="{FF2B5EF4-FFF2-40B4-BE49-F238E27FC236}">
              <a16:creationId xmlns:a16="http://schemas.microsoft.com/office/drawing/2014/main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7" name="Text Box 50" hidden="1">
          <a:extLst>
            <a:ext uri="{FF2B5EF4-FFF2-40B4-BE49-F238E27FC236}">
              <a16:creationId xmlns:a16="http://schemas.microsoft.com/office/drawing/2014/main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8" name="Text Box 51" hidden="1">
          <a:extLst>
            <a:ext uri="{FF2B5EF4-FFF2-40B4-BE49-F238E27FC236}">
              <a16:creationId xmlns:a16="http://schemas.microsoft.com/office/drawing/2014/main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59" name="Text Box 52" hidden="1">
          <a:extLst>
            <a:ext uri="{FF2B5EF4-FFF2-40B4-BE49-F238E27FC236}">
              <a16:creationId xmlns:a16="http://schemas.microsoft.com/office/drawing/2014/main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0" name="Text Box 53" hidden="1">
          <a:extLst>
            <a:ext uri="{FF2B5EF4-FFF2-40B4-BE49-F238E27FC236}">
              <a16:creationId xmlns:a16="http://schemas.microsoft.com/office/drawing/2014/main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1" name="Text Box 54" hidden="1">
          <a:extLst>
            <a:ext uri="{FF2B5EF4-FFF2-40B4-BE49-F238E27FC236}">
              <a16:creationId xmlns:a16="http://schemas.microsoft.com/office/drawing/2014/main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2" name="Text Box 55" hidden="1">
          <a:extLst>
            <a:ext uri="{FF2B5EF4-FFF2-40B4-BE49-F238E27FC236}">
              <a16:creationId xmlns:a16="http://schemas.microsoft.com/office/drawing/2014/main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3" name="Text Box 57" hidden="1">
          <a:extLst>
            <a:ext uri="{FF2B5EF4-FFF2-40B4-BE49-F238E27FC236}">
              <a16:creationId xmlns:a16="http://schemas.microsoft.com/office/drawing/2014/main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4" name="Text Box 38" hidden="1">
          <a:extLst>
            <a:ext uri="{FF2B5EF4-FFF2-40B4-BE49-F238E27FC236}">
              <a16:creationId xmlns:a16="http://schemas.microsoft.com/office/drawing/2014/main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5" name="Text Box 38" hidden="1">
          <a:extLst>
            <a:ext uri="{FF2B5EF4-FFF2-40B4-BE49-F238E27FC236}">
              <a16:creationId xmlns:a16="http://schemas.microsoft.com/office/drawing/2014/main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6" name="Text Box 40" hidden="1">
          <a:extLst>
            <a:ext uri="{FF2B5EF4-FFF2-40B4-BE49-F238E27FC236}">
              <a16:creationId xmlns:a16="http://schemas.microsoft.com/office/drawing/2014/main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7" name="Text Box 38" hidden="1">
          <a:extLst>
            <a:ext uri="{FF2B5EF4-FFF2-40B4-BE49-F238E27FC236}">
              <a16:creationId xmlns:a16="http://schemas.microsoft.com/office/drawing/2014/main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8" name="Text Box 38" hidden="1">
          <a:extLst>
            <a:ext uri="{FF2B5EF4-FFF2-40B4-BE49-F238E27FC236}">
              <a16:creationId xmlns:a16="http://schemas.microsoft.com/office/drawing/2014/main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69" name="Text Box 4" hidden="1">
          <a:extLst>
            <a:ext uri="{FF2B5EF4-FFF2-40B4-BE49-F238E27FC236}">
              <a16:creationId xmlns:a16="http://schemas.microsoft.com/office/drawing/2014/main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1670" name="Text Box 5" hidden="1">
          <a:extLst>
            <a:ext uri="{FF2B5EF4-FFF2-40B4-BE49-F238E27FC236}">
              <a16:creationId xmlns:a16="http://schemas.microsoft.com/office/drawing/2014/main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1" name="Text Box 34" hidden="1">
          <a:extLst>
            <a:ext uri="{FF2B5EF4-FFF2-40B4-BE49-F238E27FC236}">
              <a16:creationId xmlns:a16="http://schemas.microsoft.com/office/drawing/2014/main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2" name="Text Box 5" hidden="1">
          <a:extLst>
            <a:ext uri="{FF2B5EF4-FFF2-40B4-BE49-F238E27FC236}">
              <a16:creationId xmlns:a16="http://schemas.microsoft.com/office/drawing/2014/main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3" name="Text Box 5" hidden="1">
          <a:extLst>
            <a:ext uri="{FF2B5EF4-FFF2-40B4-BE49-F238E27FC236}">
              <a16:creationId xmlns:a16="http://schemas.microsoft.com/office/drawing/2014/main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4" name="Text Box 24" hidden="1">
          <a:extLst>
            <a:ext uri="{FF2B5EF4-FFF2-40B4-BE49-F238E27FC236}">
              <a16:creationId xmlns:a16="http://schemas.microsoft.com/office/drawing/2014/main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5" name="Text Box 5" hidden="1">
          <a:extLst>
            <a:ext uri="{FF2B5EF4-FFF2-40B4-BE49-F238E27FC236}">
              <a16:creationId xmlns:a16="http://schemas.microsoft.com/office/drawing/2014/main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6" name="Text Box 5" hidden="1">
          <a:extLst>
            <a:ext uri="{FF2B5EF4-FFF2-40B4-BE49-F238E27FC236}">
              <a16:creationId xmlns:a16="http://schemas.microsoft.com/office/drawing/2014/main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7" name="Text Box 5" hidden="1">
          <a:extLst>
            <a:ext uri="{FF2B5EF4-FFF2-40B4-BE49-F238E27FC236}">
              <a16:creationId xmlns:a16="http://schemas.microsoft.com/office/drawing/2014/main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79" name="Text Box 5" hidden="1">
          <a:extLst>
            <a:ext uri="{FF2B5EF4-FFF2-40B4-BE49-F238E27FC236}">
              <a16:creationId xmlns:a16="http://schemas.microsoft.com/office/drawing/2014/main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0" name="Text Box 5" hidden="1">
          <a:extLst>
            <a:ext uri="{FF2B5EF4-FFF2-40B4-BE49-F238E27FC236}">
              <a16:creationId xmlns:a16="http://schemas.microsoft.com/office/drawing/2014/main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1" name="Text Box 5" hidden="1">
          <a:extLst>
            <a:ext uri="{FF2B5EF4-FFF2-40B4-BE49-F238E27FC236}">
              <a16:creationId xmlns:a16="http://schemas.microsoft.com/office/drawing/2014/main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2" name="Text Box 34" hidden="1">
          <a:extLst>
            <a:ext uri="{FF2B5EF4-FFF2-40B4-BE49-F238E27FC236}">
              <a16:creationId xmlns:a16="http://schemas.microsoft.com/office/drawing/2014/main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3" name="Text Box 153" hidden="1">
          <a:extLst>
            <a:ext uri="{FF2B5EF4-FFF2-40B4-BE49-F238E27FC236}">
              <a16:creationId xmlns:a16="http://schemas.microsoft.com/office/drawing/2014/main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4" name="Text Box 154" hidden="1">
          <a:extLst>
            <a:ext uri="{FF2B5EF4-FFF2-40B4-BE49-F238E27FC236}">
              <a16:creationId xmlns:a16="http://schemas.microsoft.com/office/drawing/2014/main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5" name="Text Box 24" hidden="1">
          <a:extLst>
            <a:ext uri="{FF2B5EF4-FFF2-40B4-BE49-F238E27FC236}">
              <a16:creationId xmlns:a16="http://schemas.microsoft.com/office/drawing/2014/main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6" name="Text Box 3" hidden="1">
          <a:extLst>
            <a:ext uri="{FF2B5EF4-FFF2-40B4-BE49-F238E27FC236}">
              <a16:creationId xmlns:a16="http://schemas.microsoft.com/office/drawing/2014/main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7" name="Text Box 4" hidden="1">
          <a:extLst>
            <a:ext uri="{FF2B5EF4-FFF2-40B4-BE49-F238E27FC236}">
              <a16:creationId xmlns:a16="http://schemas.microsoft.com/office/drawing/2014/main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89" name="Text Box 6" hidden="1">
          <a:extLst>
            <a:ext uri="{FF2B5EF4-FFF2-40B4-BE49-F238E27FC236}">
              <a16:creationId xmlns:a16="http://schemas.microsoft.com/office/drawing/2014/main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0" name="Text Box 7" hidden="1">
          <a:extLst>
            <a:ext uri="{FF2B5EF4-FFF2-40B4-BE49-F238E27FC236}">
              <a16:creationId xmlns:a16="http://schemas.microsoft.com/office/drawing/2014/main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1" name="Text Box 8" hidden="1">
          <a:extLst>
            <a:ext uri="{FF2B5EF4-FFF2-40B4-BE49-F238E27FC236}">
              <a16:creationId xmlns:a16="http://schemas.microsoft.com/office/drawing/2014/main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2" name="Text Box 34" hidden="1">
          <a:extLst>
            <a:ext uri="{FF2B5EF4-FFF2-40B4-BE49-F238E27FC236}">
              <a16:creationId xmlns:a16="http://schemas.microsoft.com/office/drawing/2014/main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3" name="Text Box 24" hidden="1">
          <a:extLst>
            <a:ext uri="{FF2B5EF4-FFF2-40B4-BE49-F238E27FC236}">
              <a16:creationId xmlns:a16="http://schemas.microsoft.com/office/drawing/2014/main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4" name="Text Box 5" hidden="1">
          <a:extLst>
            <a:ext uri="{FF2B5EF4-FFF2-40B4-BE49-F238E27FC236}">
              <a16:creationId xmlns:a16="http://schemas.microsoft.com/office/drawing/2014/main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7" name="Text Box 5" hidden="1">
          <a:extLst>
            <a:ext uri="{FF2B5EF4-FFF2-40B4-BE49-F238E27FC236}">
              <a16:creationId xmlns:a16="http://schemas.microsoft.com/office/drawing/2014/main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8" name="Text Box 34" hidden="1">
          <a:extLst>
            <a:ext uri="{FF2B5EF4-FFF2-40B4-BE49-F238E27FC236}">
              <a16:creationId xmlns:a16="http://schemas.microsoft.com/office/drawing/2014/main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699" name="Text Box 5" hidden="1">
          <a:extLst>
            <a:ext uri="{FF2B5EF4-FFF2-40B4-BE49-F238E27FC236}">
              <a16:creationId xmlns:a16="http://schemas.microsoft.com/office/drawing/2014/main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0" name="Text Box 5" hidden="1">
          <a:extLst>
            <a:ext uri="{FF2B5EF4-FFF2-40B4-BE49-F238E27FC236}">
              <a16:creationId xmlns:a16="http://schemas.microsoft.com/office/drawing/2014/main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1" name="Text Box 24" hidden="1">
          <a:extLst>
            <a:ext uri="{FF2B5EF4-FFF2-40B4-BE49-F238E27FC236}">
              <a16:creationId xmlns:a16="http://schemas.microsoft.com/office/drawing/2014/main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2" name="Text Box 5" hidden="1">
          <a:extLst>
            <a:ext uri="{FF2B5EF4-FFF2-40B4-BE49-F238E27FC236}">
              <a16:creationId xmlns:a16="http://schemas.microsoft.com/office/drawing/2014/main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4" name="Text Box 5" hidden="1">
          <a:extLst>
            <a:ext uri="{FF2B5EF4-FFF2-40B4-BE49-F238E27FC236}">
              <a16:creationId xmlns:a16="http://schemas.microsoft.com/office/drawing/2014/main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5" name="Text Box 5" hidden="1">
          <a:extLst>
            <a:ext uri="{FF2B5EF4-FFF2-40B4-BE49-F238E27FC236}">
              <a16:creationId xmlns:a16="http://schemas.microsoft.com/office/drawing/2014/main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6" name="Text Box 5" hidden="1">
          <a:extLst>
            <a:ext uri="{FF2B5EF4-FFF2-40B4-BE49-F238E27FC236}">
              <a16:creationId xmlns:a16="http://schemas.microsoft.com/office/drawing/2014/main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7" name="Text Box 5" hidden="1">
          <a:extLst>
            <a:ext uri="{FF2B5EF4-FFF2-40B4-BE49-F238E27FC236}">
              <a16:creationId xmlns:a16="http://schemas.microsoft.com/office/drawing/2014/main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8" name="Text Box 5" hidden="1">
          <a:extLst>
            <a:ext uri="{FF2B5EF4-FFF2-40B4-BE49-F238E27FC236}">
              <a16:creationId xmlns:a16="http://schemas.microsoft.com/office/drawing/2014/main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09" name="Text Box 34" hidden="1">
          <a:extLst>
            <a:ext uri="{FF2B5EF4-FFF2-40B4-BE49-F238E27FC236}">
              <a16:creationId xmlns:a16="http://schemas.microsoft.com/office/drawing/2014/main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0" name="Text Box 153" hidden="1">
          <a:extLst>
            <a:ext uri="{FF2B5EF4-FFF2-40B4-BE49-F238E27FC236}">
              <a16:creationId xmlns:a16="http://schemas.microsoft.com/office/drawing/2014/main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1" name="Text Box 154" hidden="1">
          <a:extLst>
            <a:ext uri="{FF2B5EF4-FFF2-40B4-BE49-F238E27FC236}">
              <a16:creationId xmlns:a16="http://schemas.microsoft.com/office/drawing/2014/main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2" name="Text Box 24" hidden="1">
          <a:extLst>
            <a:ext uri="{FF2B5EF4-FFF2-40B4-BE49-F238E27FC236}">
              <a16:creationId xmlns:a16="http://schemas.microsoft.com/office/drawing/2014/main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3" name="Text Box 3" hidden="1">
          <a:extLst>
            <a:ext uri="{FF2B5EF4-FFF2-40B4-BE49-F238E27FC236}">
              <a16:creationId xmlns:a16="http://schemas.microsoft.com/office/drawing/2014/main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4" name="Text Box 4" hidden="1">
          <a:extLst>
            <a:ext uri="{FF2B5EF4-FFF2-40B4-BE49-F238E27FC236}">
              <a16:creationId xmlns:a16="http://schemas.microsoft.com/office/drawing/2014/main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5" name="Text Box 5" hidden="1">
          <a:extLst>
            <a:ext uri="{FF2B5EF4-FFF2-40B4-BE49-F238E27FC236}">
              <a16:creationId xmlns:a16="http://schemas.microsoft.com/office/drawing/2014/main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6" name="Text Box 6" hidden="1">
          <a:extLst>
            <a:ext uri="{FF2B5EF4-FFF2-40B4-BE49-F238E27FC236}">
              <a16:creationId xmlns:a16="http://schemas.microsoft.com/office/drawing/2014/main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7" name="Text Box 7" hidden="1">
          <a:extLst>
            <a:ext uri="{FF2B5EF4-FFF2-40B4-BE49-F238E27FC236}">
              <a16:creationId xmlns:a16="http://schemas.microsoft.com/office/drawing/2014/main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8" name="Text Box 8" hidden="1">
          <a:extLst>
            <a:ext uri="{FF2B5EF4-FFF2-40B4-BE49-F238E27FC236}">
              <a16:creationId xmlns:a16="http://schemas.microsoft.com/office/drawing/2014/main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19" name="Text Box 34" hidden="1">
          <a:extLst>
            <a:ext uri="{FF2B5EF4-FFF2-40B4-BE49-F238E27FC236}">
              <a16:creationId xmlns:a16="http://schemas.microsoft.com/office/drawing/2014/main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0" name="Text Box 24" hidden="1">
          <a:extLst>
            <a:ext uri="{FF2B5EF4-FFF2-40B4-BE49-F238E27FC236}">
              <a16:creationId xmlns:a16="http://schemas.microsoft.com/office/drawing/2014/main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2" name="Text Box 5" hidden="1">
          <a:extLst>
            <a:ext uri="{FF2B5EF4-FFF2-40B4-BE49-F238E27FC236}">
              <a16:creationId xmlns:a16="http://schemas.microsoft.com/office/drawing/2014/main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4" name="Text Box 5" hidden="1">
          <a:extLst>
            <a:ext uri="{FF2B5EF4-FFF2-40B4-BE49-F238E27FC236}">
              <a16:creationId xmlns:a16="http://schemas.microsoft.com/office/drawing/2014/main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7" name="Text Box 57" hidden="1">
          <a:extLst>
            <a:ext uri="{FF2B5EF4-FFF2-40B4-BE49-F238E27FC236}">
              <a16:creationId xmlns:a16="http://schemas.microsoft.com/office/drawing/2014/main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8" name="Text Box 57" hidden="1">
          <a:extLst>
            <a:ext uri="{FF2B5EF4-FFF2-40B4-BE49-F238E27FC236}">
              <a16:creationId xmlns:a16="http://schemas.microsoft.com/office/drawing/2014/main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29" name="Text Box 57" hidden="1">
          <a:extLst>
            <a:ext uri="{FF2B5EF4-FFF2-40B4-BE49-F238E27FC236}">
              <a16:creationId xmlns:a16="http://schemas.microsoft.com/office/drawing/2014/main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0" name="Text Box 5" hidden="1">
          <a:extLst>
            <a:ext uri="{FF2B5EF4-FFF2-40B4-BE49-F238E27FC236}">
              <a16:creationId xmlns:a16="http://schemas.microsoft.com/office/drawing/2014/main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1" name="Text Box 57" hidden="1">
          <a:extLst>
            <a:ext uri="{FF2B5EF4-FFF2-40B4-BE49-F238E27FC236}">
              <a16:creationId xmlns:a16="http://schemas.microsoft.com/office/drawing/2014/main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2" name="Text Box 5" hidden="1">
          <a:extLst>
            <a:ext uri="{FF2B5EF4-FFF2-40B4-BE49-F238E27FC236}">
              <a16:creationId xmlns:a16="http://schemas.microsoft.com/office/drawing/2014/main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3" name="Text Box 5" hidden="1">
          <a:extLst>
            <a:ext uri="{FF2B5EF4-FFF2-40B4-BE49-F238E27FC236}">
              <a16:creationId xmlns:a16="http://schemas.microsoft.com/office/drawing/2014/main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34" name="Text Box 10" hidden="1">
          <a:extLst>
            <a:ext uri="{FF2B5EF4-FFF2-40B4-BE49-F238E27FC236}">
              <a16:creationId xmlns:a16="http://schemas.microsoft.com/office/drawing/2014/main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735" name="Text Box 5" hidden="1">
          <a:extLst>
            <a:ext uri="{FF2B5EF4-FFF2-40B4-BE49-F238E27FC236}">
              <a16:creationId xmlns:a16="http://schemas.microsoft.com/office/drawing/2014/main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736" name="Text Box 8" hidden="1">
          <a:extLst>
            <a:ext uri="{FF2B5EF4-FFF2-40B4-BE49-F238E27FC236}">
              <a16:creationId xmlns:a16="http://schemas.microsoft.com/office/drawing/2014/main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1737" name="Text Box 9" hidden="1">
          <a:extLst>
            <a:ext uri="{FF2B5EF4-FFF2-40B4-BE49-F238E27FC236}">
              <a16:creationId xmlns:a16="http://schemas.microsoft.com/office/drawing/2014/main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8" name="Text Box 5" hidden="1">
          <a:extLst>
            <a:ext uri="{FF2B5EF4-FFF2-40B4-BE49-F238E27FC236}">
              <a16:creationId xmlns:a16="http://schemas.microsoft.com/office/drawing/2014/main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39" name="Text Box 5" hidden="1">
          <a:extLst>
            <a:ext uri="{FF2B5EF4-FFF2-40B4-BE49-F238E27FC236}">
              <a16:creationId xmlns:a16="http://schemas.microsoft.com/office/drawing/2014/main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740" name="Text Box 5" hidden="1">
          <a:extLst>
            <a:ext uri="{FF2B5EF4-FFF2-40B4-BE49-F238E27FC236}">
              <a16:creationId xmlns:a16="http://schemas.microsoft.com/office/drawing/2014/main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809" name="Text Box 38" hidden="1">
          <a:extLst>
            <a:ext uri="{FF2B5EF4-FFF2-40B4-BE49-F238E27FC236}">
              <a16:creationId xmlns:a16="http://schemas.microsoft.com/office/drawing/2014/main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810" name="Text Box 38" hidden="1">
          <a:extLst>
            <a:ext uri="{FF2B5EF4-FFF2-40B4-BE49-F238E27FC236}">
              <a16:creationId xmlns:a16="http://schemas.microsoft.com/office/drawing/2014/main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826" name="Text Box 54" hidden="1">
          <a:extLst>
            <a:ext uri="{FF2B5EF4-FFF2-40B4-BE49-F238E27FC236}">
              <a16:creationId xmlns:a16="http://schemas.microsoft.com/office/drawing/2014/main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827" name="Text Box 55" hidden="1">
          <a:extLst>
            <a:ext uri="{FF2B5EF4-FFF2-40B4-BE49-F238E27FC236}">
              <a16:creationId xmlns:a16="http://schemas.microsoft.com/office/drawing/2014/main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1829" name="Text Box 38" hidden="1">
          <a:extLst>
            <a:ext uri="{FF2B5EF4-FFF2-40B4-BE49-F238E27FC236}">
              <a16:creationId xmlns:a16="http://schemas.microsoft.com/office/drawing/2014/main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30" name="Text Box 38" hidden="1">
          <a:extLst>
            <a:ext uri="{FF2B5EF4-FFF2-40B4-BE49-F238E27FC236}">
              <a16:creationId xmlns:a16="http://schemas.microsoft.com/office/drawing/2014/main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31" name="Text Box 38" hidden="1">
          <a:extLst>
            <a:ext uri="{FF2B5EF4-FFF2-40B4-BE49-F238E27FC236}">
              <a16:creationId xmlns:a16="http://schemas.microsoft.com/office/drawing/2014/main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32" name="Text Box 38" hidden="1">
          <a:extLst>
            <a:ext uri="{FF2B5EF4-FFF2-40B4-BE49-F238E27FC236}">
              <a16:creationId xmlns:a16="http://schemas.microsoft.com/office/drawing/2014/main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33" name="Text Box 38" hidden="1">
          <a:extLst>
            <a:ext uri="{FF2B5EF4-FFF2-40B4-BE49-F238E27FC236}">
              <a16:creationId xmlns:a16="http://schemas.microsoft.com/office/drawing/2014/main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34" name="Text Box 38" hidden="1">
          <a:extLst>
            <a:ext uri="{FF2B5EF4-FFF2-40B4-BE49-F238E27FC236}">
              <a16:creationId xmlns:a16="http://schemas.microsoft.com/office/drawing/2014/main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35" name="Text Box 38" hidden="1">
          <a:extLst>
            <a:ext uri="{FF2B5EF4-FFF2-40B4-BE49-F238E27FC236}">
              <a16:creationId xmlns:a16="http://schemas.microsoft.com/office/drawing/2014/main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36" name="Text Box 38" hidden="1">
          <a:extLst>
            <a:ext uri="{FF2B5EF4-FFF2-40B4-BE49-F238E27FC236}">
              <a16:creationId xmlns:a16="http://schemas.microsoft.com/office/drawing/2014/main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37" name="Text Box 38" hidden="1">
          <a:extLst>
            <a:ext uri="{FF2B5EF4-FFF2-40B4-BE49-F238E27FC236}">
              <a16:creationId xmlns:a16="http://schemas.microsoft.com/office/drawing/2014/main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38" name="Text Box 38" hidden="1">
          <a:extLst>
            <a:ext uri="{FF2B5EF4-FFF2-40B4-BE49-F238E27FC236}">
              <a16:creationId xmlns:a16="http://schemas.microsoft.com/office/drawing/2014/main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39" name="Text Box 38" hidden="1">
          <a:extLst>
            <a:ext uri="{FF2B5EF4-FFF2-40B4-BE49-F238E27FC236}">
              <a16:creationId xmlns:a16="http://schemas.microsoft.com/office/drawing/2014/main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40" name="Text Box 38" hidden="1">
          <a:extLst>
            <a:ext uri="{FF2B5EF4-FFF2-40B4-BE49-F238E27FC236}">
              <a16:creationId xmlns:a16="http://schemas.microsoft.com/office/drawing/2014/main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41" name="Text Box 38" hidden="1">
          <a:extLst>
            <a:ext uri="{FF2B5EF4-FFF2-40B4-BE49-F238E27FC236}">
              <a16:creationId xmlns:a16="http://schemas.microsoft.com/office/drawing/2014/main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42" name="Text Box 38" hidden="1">
          <a:extLst>
            <a:ext uri="{FF2B5EF4-FFF2-40B4-BE49-F238E27FC236}">
              <a16:creationId xmlns:a16="http://schemas.microsoft.com/office/drawing/2014/main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43" name="Text Box 38" hidden="1">
          <a:extLst>
            <a:ext uri="{FF2B5EF4-FFF2-40B4-BE49-F238E27FC236}">
              <a16:creationId xmlns:a16="http://schemas.microsoft.com/office/drawing/2014/main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1844" name="Text Box 38" hidden="1">
          <a:extLst>
            <a:ext uri="{FF2B5EF4-FFF2-40B4-BE49-F238E27FC236}">
              <a16:creationId xmlns:a16="http://schemas.microsoft.com/office/drawing/2014/main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1845" name="Text Box 38" hidden="1">
          <a:extLst>
            <a:ext uri="{FF2B5EF4-FFF2-40B4-BE49-F238E27FC236}">
              <a16:creationId xmlns:a16="http://schemas.microsoft.com/office/drawing/2014/main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1846" name="Text Box 3" hidden="1">
          <a:extLst>
            <a:ext uri="{FF2B5EF4-FFF2-40B4-BE49-F238E27FC236}">
              <a16:creationId xmlns:a16="http://schemas.microsoft.com/office/drawing/2014/main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47" name="Text Box 2" hidden="1">
          <a:extLst>
            <a:ext uri="{FF2B5EF4-FFF2-40B4-BE49-F238E27FC236}">
              <a16:creationId xmlns:a16="http://schemas.microsoft.com/office/drawing/2014/main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48" name="Text Box 6" hidden="1">
          <a:extLst>
            <a:ext uri="{FF2B5EF4-FFF2-40B4-BE49-F238E27FC236}">
              <a16:creationId xmlns:a16="http://schemas.microsoft.com/office/drawing/2014/main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49" name="Text Box 7" hidden="1">
          <a:extLst>
            <a:ext uri="{FF2B5EF4-FFF2-40B4-BE49-F238E27FC236}">
              <a16:creationId xmlns:a16="http://schemas.microsoft.com/office/drawing/2014/main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0" name="Text Box 8" hidden="1">
          <a:extLst>
            <a:ext uri="{FF2B5EF4-FFF2-40B4-BE49-F238E27FC236}">
              <a16:creationId xmlns:a16="http://schemas.microsoft.com/office/drawing/2014/main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1" name="Text Box 9" hidden="1">
          <a:extLst>
            <a:ext uri="{FF2B5EF4-FFF2-40B4-BE49-F238E27FC236}">
              <a16:creationId xmlns:a16="http://schemas.microsoft.com/office/drawing/2014/main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2" name="Text Box 10" hidden="1">
          <a:extLst>
            <a:ext uri="{FF2B5EF4-FFF2-40B4-BE49-F238E27FC236}">
              <a16:creationId xmlns:a16="http://schemas.microsoft.com/office/drawing/2014/main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53" name="Text Box 11" hidden="1">
          <a:extLst>
            <a:ext uri="{FF2B5EF4-FFF2-40B4-BE49-F238E27FC236}">
              <a16:creationId xmlns:a16="http://schemas.microsoft.com/office/drawing/2014/main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54" name="Text Box 12" hidden="1">
          <a:extLst>
            <a:ext uri="{FF2B5EF4-FFF2-40B4-BE49-F238E27FC236}">
              <a16:creationId xmlns:a16="http://schemas.microsoft.com/office/drawing/2014/main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5" name="Text Box 13" hidden="1">
          <a:extLst>
            <a:ext uri="{FF2B5EF4-FFF2-40B4-BE49-F238E27FC236}">
              <a16:creationId xmlns:a16="http://schemas.microsoft.com/office/drawing/2014/main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6" name="Text Box 14" hidden="1">
          <a:extLst>
            <a:ext uri="{FF2B5EF4-FFF2-40B4-BE49-F238E27FC236}">
              <a16:creationId xmlns:a16="http://schemas.microsoft.com/office/drawing/2014/main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57" name="Text Box 15" hidden="1">
          <a:extLst>
            <a:ext uri="{FF2B5EF4-FFF2-40B4-BE49-F238E27FC236}">
              <a16:creationId xmlns:a16="http://schemas.microsoft.com/office/drawing/2014/main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58" name="Text Box 16" hidden="1">
          <a:extLst>
            <a:ext uri="{FF2B5EF4-FFF2-40B4-BE49-F238E27FC236}">
              <a16:creationId xmlns:a16="http://schemas.microsoft.com/office/drawing/2014/main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59" name="Text Box 17" hidden="1">
          <a:extLst>
            <a:ext uri="{FF2B5EF4-FFF2-40B4-BE49-F238E27FC236}">
              <a16:creationId xmlns:a16="http://schemas.microsoft.com/office/drawing/2014/main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0" name="Text Box 18" hidden="1">
          <a:extLst>
            <a:ext uri="{FF2B5EF4-FFF2-40B4-BE49-F238E27FC236}">
              <a16:creationId xmlns:a16="http://schemas.microsoft.com/office/drawing/2014/main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61" name="Text Box 19" hidden="1">
          <a:extLst>
            <a:ext uri="{FF2B5EF4-FFF2-40B4-BE49-F238E27FC236}">
              <a16:creationId xmlns:a16="http://schemas.microsoft.com/office/drawing/2014/main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62" name="Text Box 20" hidden="1">
          <a:extLst>
            <a:ext uri="{FF2B5EF4-FFF2-40B4-BE49-F238E27FC236}">
              <a16:creationId xmlns:a16="http://schemas.microsoft.com/office/drawing/2014/main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3" name="Text Box 22" hidden="1">
          <a:extLst>
            <a:ext uri="{FF2B5EF4-FFF2-40B4-BE49-F238E27FC236}">
              <a16:creationId xmlns:a16="http://schemas.microsoft.com/office/drawing/2014/main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4" name="Text Box 23" hidden="1">
          <a:extLst>
            <a:ext uri="{FF2B5EF4-FFF2-40B4-BE49-F238E27FC236}">
              <a16:creationId xmlns:a16="http://schemas.microsoft.com/office/drawing/2014/main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65" name="Text Box 24" hidden="1">
          <a:extLst>
            <a:ext uri="{FF2B5EF4-FFF2-40B4-BE49-F238E27FC236}">
              <a16:creationId xmlns:a16="http://schemas.microsoft.com/office/drawing/2014/main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66" name="Text Box 25" hidden="1">
          <a:extLst>
            <a:ext uri="{FF2B5EF4-FFF2-40B4-BE49-F238E27FC236}">
              <a16:creationId xmlns:a16="http://schemas.microsoft.com/office/drawing/2014/main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7" name="Text Box 3" hidden="1">
          <a:extLst>
            <a:ext uri="{FF2B5EF4-FFF2-40B4-BE49-F238E27FC236}">
              <a16:creationId xmlns:a16="http://schemas.microsoft.com/office/drawing/2014/main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8" name="Text Box 4" hidden="1">
          <a:extLst>
            <a:ext uri="{FF2B5EF4-FFF2-40B4-BE49-F238E27FC236}">
              <a16:creationId xmlns:a16="http://schemas.microsoft.com/office/drawing/2014/main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69" name="Text Box 5" hidden="1">
          <a:extLst>
            <a:ext uri="{FF2B5EF4-FFF2-40B4-BE49-F238E27FC236}">
              <a16:creationId xmlns:a16="http://schemas.microsoft.com/office/drawing/2014/main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0" name="Text Box 6" hidden="1">
          <a:extLst>
            <a:ext uri="{FF2B5EF4-FFF2-40B4-BE49-F238E27FC236}">
              <a16:creationId xmlns:a16="http://schemas.microsoft.com/office/drawing/2014/main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1" name="Text Box 7" hidden="1">
          <a:extLst>
            <a:ext uri="{FF2B5EF4-FFF2-40B4-BE49-F238E27FC236}">
              <a16:creationId xmlns:a16="http://schemas.microsoft.com/office/drawing/2014/main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2" name="Text Box 8" hidden="1">
          <a:extLst>
            <a:ext uri="{FF2B5EF4-FFF2-40B4-BE49-F238E27FC236}">
              <a16:creationId xmlns:a16="http://schemas.microsoft.com/office/drawing/2014/main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3" name="Text Box 17" hidden="1">
          <a:extLst>
            <a:ext uri="{FF2B5EF4-FFF2-40B4-BE49-F238E27FC236}">
              <a16:creationId xmlns:a16="http://schemas.microsoft.com/office/drawing/2014/main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4" name="Text Box 54" hidden="1">
          <a:extLst>
            <a:ext uri="{FF2B5EF4-FFF2-40B4-BE49-F238E27FC236}">
              <a16:creationId xmlns:a16="http://schemas.microsoft.com/office/drawing/2014/main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5" name="Text Box 55" hidden="1">
          <a:extLst>
            <a:ext uri="{FF2B5EF4-FFF2-40B4-BE49-F238E27FC236}">
              <a16:creationId xmlns:a16="http://schemas.microsoft.com/office/drawing/2014/main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6" name="Text Box 56" hidden="1">
          <a:extLst>
            <a:ext uri="{FF2B5EF4-FFF2-40B4-BE49-F238E27FC236}">
              <a16:creationId xmlns:a16="http://schemas.microsoft.com/office/drawing/2014/main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77" name="Text Box 57" hidden="1">
          <a:extLst>
            <a:ext uri="{FF2B5EF4-FFF2-40B4-BE49-F238E27FC236}">
              <a16:creationId xmlns:a16="http://schemas.microsoft.com/office/drawing/2014/main" id="{00000000-0008-0000-0600-00005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78" name="Text Box 11" hidden="1">
          <a:extLst>
            <a:ext uri="{FF2B5EF4-FFF2-40B4-BE49-F238E27FC236}">
              <a16:creationId xmlns:a16="http://schemas.microsoft.com/office/drawing/2014/main" id="{00000000-0008-0000-0600-000056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79" name="Text Box 12" hidden="1">
          <a:extLst>
            <a:ext uri="{FF2B5EF4-FFF2-40B4-BE49-F238E27FC236}">
              <a16:creationId xmlns:a16="http://schemas.microsoft.com/office/drawing/2014/main" id="{00000000-0008-0000-0600-000057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0" name="Text Box 15" hidden="1">
          <a:extLst>
            <a:ext uri="{FF2B5EF4-FFF2-40B4-BE49-F238E27FC236}">
              <a16:creationId xmlns:a16="http://schemas.microsoft.com/office/drawing/2014/main" id="{00000000-0008-0000-0600-000058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1" name="Text Box 16" hidden="1">
          <a:extLst>
            <a:ext uri="{FF2B5EF4-FFF2-40B4-BE49-F238E27FC236}">
              <a16:creationId xmlns:a16="http://schemas.microsoft.com/office/drawing/2014/main" id="{00000000-0008-0000-0600-000059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2" name="Text Box 19" hidden="1">
          <a:extLst>
            <a:ext uri="{FF2B5EF4-FFF2-40B4-BE49-F238E27FC236}">
              <a16:creationId xmlns:a16="http://schemas.microsoft.com/office/drawing/2014/main" id="{00000000-0008-0000-0600-00005A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3" name="Text Box 20" hidden="1">
          <a:extLst>
            <a:ext uri="{FF2B5EF4-FFF2-40B4-BE49-F238E27FC236}">
              <a16:creationId xmlns:a16="http://schemas.microsoft.com/office/drawing/2014/main" id="{00000000-0008-0000-0600-00005B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4" name="Text Box 24" hidden="1">
          <a:extLst>
            <a:ext uri="{FF2B5EF4-FFF2-40B4-BE49-F238E27FC236}">
              <a16:creationId xmlns:a16="http://schemas.microsoft.com/office/drawing/2014/main" id="{00000000-0008-0000-0600-00005C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1885" name="Text Box 25" hidden="1">
          <a:extLst>
            <a:ext uri="{FF2B5EF4-FFF2-40B4-BE49-F238E27FC236}">
              <a16:creationId xmlns:a16="http://schemas.microsoft.com/office/drawing/2014/main" id="{00000000-0008-0000-0600-00005D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600-00005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600-00005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888" name="Text Box 38" hidden="1">
          <a:extLst>
            <a:ext uri="{FF2B5EF4-FFF2-40B4-BE49-F238E27FC236}">
              <a16:creationId xmlns:a16="http://schemas.microsoft.com/office/drawing/2014/main" id="{00000000-0008-0000-0600-00006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89" name="Text Box 38" hidden="1">
          <a:extLst>
            <a:ext uri="{FF2B5EF4-FFF2-40B4-BE49-F238E27FC236}">
              <a16:creationId xmlns:a16="http://schemas.microsoft.com/office/drawing/2014/main" id="{00000000-0008-0000-0600-00006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0" name="Text Box 5" hidden="1">
          <a:extLst>
            <a:ext uri="{FF2B5EF4-FFF2-40B4-BE49-F238E27FC236}">
              <a16:creationId xmlns:a16="http://schemas.microsoft.com/office/drawing/2014/main" id="{00000000-0008-0000-0600-00006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1" name="Text Box 5" hidden="1">
          <a:extLst>
            <a:ext uri="{FF2B5EF4-FFF2-40B4-BE49-F238E27FC236}">
              <a16:creationId xmlns:a16="http://schemas.microsoft.com/office/drawing/2014/main" id="{00000000-0008-0000-0600-00006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1892" name="Text Box 38" hidden="1">
          <a:extLst>
            <a:ext uri="{FF2B5EF4-FFF2-40B4-BE49-F238E27FC236}">
              <a16:creationId xmlns:a16="http://schemas.microsoft.com/office/drawing/2014/main" id="{00000000-0008-0000-0600-00006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1893" name="Text Box 38" hidden="1">
          <a:extLst>
            <a:ext uri="{FF2B5EF4-FFF2-40B4-BE49-F238E27FC236}">
              <a16:creationId xmlns:a16="http://schemas.microsoft.com/office/drawing/2014/main" id="{00000000-0008-0000-0600-00006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4" name="Text Box 34" hidden="1">
          <a:extLst>
            <a:ext uri="{FF2B5EF4-FFF2-40B4-BE49-F238E27FC236}">
              <a16:creationId xmlns:a16="http://schemas.microsoft.com/office/drawing/2014/main" id="{00000000-0008-0000-0600-000066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5" name="Text Box 5" hidden="1">
          <a:extLst>
            <a:ext uri="{FF2B5EF4-FFF2-40B4-BE49-F238E27FC236}">
              <a16:creationId xmlns:a16="http://schemas.microsoft.com/office/drawing/2014/main" id="{00000000-0008-0000-0600-00006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6" name="Text Box 5" hidden="1">
          <a:extLst>
            <a:ext uri="{FF2B5EF4-FFF2-40B4-BE49-F238E27FC236}">
              <a16:creationId xmlns:a16="http://schemas.microsoft.com/office/drawing/2014/main" id="{00000000-0008-0000-0600-00006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7" name="Text Box 24" hidden="1">
          <a:extLst>
            <a:ext uri="{FF2B5EF4-FFF2-40B4-BE49-F238E27FC236}">
              <a16:creationId xmlns:a16="http://schemas.microsoft.com/office/drawing/2014/main" id="{00000000-0008-0000-0600-00006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8" name="Text Box 5" hidden="1">
          <a:extLst>
            <a:ext uri="{FF2B5EF4-FFF2-40B4-BE49-F238E27FC236}">
              <a16:creationId xmlns:a16="http://schemas.microsoft.com/office/drawing/2014/main" id="{00000000-0008-0000-0600-00006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899" name="Text Box 5" hidden="1">
          <a:extLst>
            <a:ext uri="{FF2B5EF4-FFF2-40B4-BE49-F238E27FC236}">
              <a16:creationId xmlns:a16="http://schemas.microsoft.com/office/drawing/2014/main" id="{00000000-0008-0000-0600-00006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0" name="Text Box 5" hidden="1">
          <a:extLst>
            <a:ext uri="{FF2B5EF4-FFF2-40B4-BE49-F238E27FC236}">
              <a16:creationId xmlns:a16="http://schemas.microsoft.com/office/drawing/2014/main" id="{00000000-0008-0000-0600-00006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1" name="Text Box 5" hidden="1">
          <a:extLst>
            <a:ext uri="{FF2B5EF4-FFF2-40B4-BE49-F238E27FC236}">
              <a16:creationId xmlns:a16="http://schemas.microsoft.com/office/drawing/2014/main" id="{00000000-0008-0000-0600-00006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600-00006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600-00006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4" name="Text Box 5" hidden="1">
          <a:extLst>
            <a:ext uri="{FF2B5EF4-FFF2-40B4-BE49-F238E27FC236}">
              <a16:creationId xmlns:a16="http://schemas.microsoft.com/office/drawing/2014/main" id="{00000000-0008-0000-0600-00007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5" name="Text Box 34" hidden="1">
          <a:extLst>
            <a:ext uri="{FF2B5EF4-FFF2-40B4-BE49-F238E27FC236}">
              <a16:creationId xmlns:a16="http://schemas.microsoft.com/office/drawing/2014/main" id="{00000000-0008-0000-0600-000071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6" name="Text Box 153" hidden="1">
          <a:extLst>
            <a:ext uri="{FF2B5EF4-FFF2-40B4-BE49-F238E27FC236}">
              <a16:creationId xmlns:a16="http://schemas.microsoft.com/office/drawing/2014/main" id="{00000000-0008-0000-0600-00007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7" name="Text Box 154" hidden="1">
          <a:extLst>
            <a:ext uri="{FF2B5EF4-FFF2-40B4-BE49-F238E27FC236}">
              <a16:creationId xmlns:a16="http://schemas.microsoft.com/office/drawing/2014/main" id="{00000000-0008-0000-0600-00007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8" name="Text Box 24" hidden="1">
          <a:extLst>
            <a:ext uri="{FF2B5EF4-FFF2-40B4-BE49-F238E27FC236}">
              <a16:creationId xmlns:a16="http://schemas.microsoft.com/office/drawing/2014/main" id="{00000000-0008-0000-0600-00007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09" name="Text Box 3" hidden="1">
          <a:extLst>
            <a:ext uri="{FF2B5EF4-FFF2-40B4-BE49-F238E27FC236}">
              <a16:creationId xmlns:a16="http://schemas.microsoft.com/office/drawing/2014/main" id="{00000000-0008-0000-0600-00007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0" name="Text Box 4" hidden="1">
          <a:extLst>
            <a:ext uri="{FF2B5EF4-FFF2-40B4-BE49-F238E27FC236}">
              <a16:creationId xmlns:a16="http://schemas.microsoft.com/office/drawing/2014/main" id="{00000000-0008-0000-0600-00007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600-00007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2" name="Text Box 6" hidden="1">
          <a:extLst>
            <a:ext uri="{FF2B5EF4-FFF2-40B4-BE49-F238E27FC236}">
              <a16:creationId xmlns:a16="http://schemas.microsoft.com/office/drawing/2014/main" id="{00000000-0008-0000-0600-00007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3" name="Text Box 7" hidden="1">
          <a:extLst>
            <a:ext uri="{FF2B5EF4-FFF2-40B4-BE49-F238E27FC236}">
              <a16:creationId xmlns:a16="http://schemas.microsoft.com/office/drawing/2014/main" id="{00000000-0008-0000-0600-00007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4" name="Text Box 8" hidden="1">
          <a:extLst>
            <a:ext uri="{FF2B5EF4-FFF2-40B4-BE49-F238E27FC236}">
              <a16:creationId xmlns:a16="http://schemas.microsoft.com/office/drawing/2014/main" id="{00000000-0008-0000-0600-00007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5" name="Text Box 34" hidden="1">
          <a:extLst>
            <a:ext uri="{FF2B5EF4-FFF2-40B4-BE49-F238E27FC236}">
              <a16:creationId xmlns:a16="http://schemas.microsoft.com/office/drawing/2014/main" id="{00000000-0008-0000-0600-00007B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6" name="Text Box 24" hidden="1">
          <a:extLst>
            <a:ext uri="{FF2B5EF4-FFF2-40B4-BE49-F238E27FC236}">
              <a16:creationId xmlns:a16="http://schemas.microsoft.com/office/drawing/2014/main" id="{00000000-0008-0000-0600-00007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7" name="Text Box 5" hidden="1">
          <a:extLst>
            <a:ext uri="{FF2B5EF4-FFF2-40B4-BE49-F238E27FC236}">
              <a16:creationId xmlns:a16="http://schemas.microsoft.com/office/drawing/2014/main" id="{00000000-0008-0000-0600-00007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8" name="Text Box 5" hidden="1">
          <a:extLst>
            <a:ext uri="{FF2B5EF4-FFF2-40B4-BE49-F238E27FC236}">
              <a16:creationId xmlns:a16="http://schemas.microsoft.com/office/drawing/2014/main" id="{00000000-0008-0000-0600-00007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19" name="Text Box 5" hidden="1">
          <a:extLst>
            <a:ext uri="{FF2B5EF4-FFF2-40B4-BE49-F238E27FC236}">
              <a16:creationId xmlns:a16="http://schemas.microsoft.com/office/drawing/2014/main" id="{00000000-0008-0000-0600-00007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0" name="Text Box 5" hidden="1">
          <a:extLst>
            <a:ext uri="{FF2B5EF4-FFF2-40B4-BE49-F238E27FC236}">
              <a16:creationId xmlns:a16="http://schemas.microsoft.com/office/drawing/2014/main" id="{00000000-0008-0000-0600-00008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1" name="Text Box 34" hidden="1">
          <a:extLst>
            <a:ext uri="{FF2B5EF4-FFF2-40B4-BE49-F238E27FC236}">
              <a16:creationId xmlns:a16="http://schemas.microsoft.com/office/drawing/2014/main" id="{00000000-0008-0000-0600-000081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2" name="Text Box 24" hidden="1">
          <a:extLst>
            <a:ext uri="{FF2B5EF4-FFF2-40B4-BE49-F238E27FC236}">
              <a16:creationId xmlns:a16="http://schemas.microsoft.com/office/drawing/2014/main" id="{00000000-0008-0000-0600-00008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3" name="Text Box 5" hidden="1">
          <a:extLst>
            <a:ext uri="{FF2B5EF4-FFF2-40B4-BE49-F238E27FC236}">
              <a16:creationId xmlns:a16="http://schemas.microsoft.com/office/drawing/2014/main" id="{00000000-0008-0000-0600-00008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600-00008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5" name="Text Box 5" hidden="1">
          <a:extLst>
            <a:ext uri="{FF2B5EF4-FFF2-40B4-BE49-F238E27FC236}">
              <a16:creationId xmlns:a16="http://schemas.microsoft.com/office/drawing/2014/main" id="{00000000-0008-0000-0600-00008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600-00008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600-00008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600-00008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29" name="Text Box 34" hidden="1">
          <a:extLst>
            <a:ext uri="{FF2B5EF4-FFF2-40B4-BE49-F238E27FC236}">
              <a16:creationId xmlns:a16="http://schemas.microsoft.com/office/drawing/2014/main" id="{00000000-0008-0000-0600-000089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0" name="Text Box 153" hidden="1">
          <a:extLst>
            <a:ext uri="{FF2B5EF4-FFF2-40B4-BE49-F238E27FC236}">
              <a16:creationId xmlns:a16="http://schemas.microsoft.com/office/drawing/2014/main" id="{00000000-0008-0000-0600-00008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1" name="Text Box 154" hidden="1">
          <a:extLst>
            <a:ext uri="{FF2B5EF4-FFF2-40B4-BE49-F238E27FC236}">
              <a16:creationId xmlns:a16="http://schemas.microsoft.com/office/drawing/2014/main" id="{00000000-0008-0000-0600-00008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2" name="Text Box 24" hidden="1">
          <a:extLst>
            <a:ext uri="{FF2B5EF4-FFF2-40B4-BE49-F238E27FC236}">
              <a16:creationId xmlns:a16="http://schemas.microsoft.com/office/drawing/2014/main" id="{00000000-0008-0000-0600-00008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3" name="Text Box 3" hidden="1">
          <a:extLst>
            <a:ext uri="{FF2B5EF4-FFF2-40B4-BE49-F238E27FC236}">
              <a16:creationId xmlns:a16="http://schemas.microsoft.com/office/drawing/2014/main" id="{00000000-0008-0000-0600-00008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4" name="Text Box 4" hidden="1">
          <a:extLst>
            <a:ext uri="{FF2B5EF4-FFF2-40B4-BE49-F238E27FC236}">
              <a16:creationId xmlns:a16="http://schemas.microsoft.com/office/drawing/2014/main" id="{00000000-0008-0000-0600-00008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5" name="Text Box 5" hidden="1">
          <a:extLst>
            <a:ext uri="{FF2B5EF4-FFF2-40B4-BE49-F238E27FC236}">
              <a16:creationId xmlns:a16="http://schemas.microsoft.com/office/drawing/2014/main" id="{00000000-0008-0000-0600-00008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6" name="Text Box 6" hidden="1">
          <a:extLst>
            <a:ext uri="{FF2B5EF4-FFF2-40B4-BE49-F238E27FC236}">
              <a16:creationId xmlns:a16="http://schemas.microsoft.com/office/drawing/2014/main" id="{00000000-0008-0000-0600-00009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7" name="Text Box 7" hidden="1">
          <a:extLst>
            <a:ext uri="{FF2B5EF4-FFF2-40B4-BE49-F238E27FC236}">
              <a16:creationId xmlns:a16="http://schemas.microsoft.com/office/drawing/2014/main" id="{00000000-0008-0000-0600-00009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8" name="Text Box 8" hidden="1">
          <a:extLst>
            <a:ext uri="{FF2B5EF4-FFF2-40B4-BE49-F238E27FC236}">
              <a16:creationId xmlns:a16="http://schemas.microsoft.com/office/drawing/2014/main" id="{00000000-0008-0000-0600-00009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39" name="Text Box 34" hidden="1">
          <a:extLst>
            <a:ext uri="{FF2B5EF4-FFF2-40B4-BE49-F238E27FC236}">
              <a16:creationId xmlns:a16="http://schemas.microsoft.com/office/drawing/2014/main" id="{00000000-0008-0000-0600-000093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0" name="Text Box 24" hidden="1">
          <a:extLst>
            <a:ext uri="{FF2B5EF4-FFF2-40B4-BE49-F238E27FC236}">
              <a16:creationId xmlns:a16="http://schemas.microsoft.com/office/drawing/2014/main" id="{00000000-0008-0000-0600-00009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1" name="Text Box 5" hidden="1">
          <a:extLst>
            <a:ext uri="{FF2B5EF4-FFF2-40B4-BE49-F238E27FC236}">
              <a16:creationId xmlns:a16="http://schemas.microsoft.com/office/drawing/2014/main" id="{00000000-0008-0000-0600-00009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2" name="Text Box 5" hidden="1">
          <a:extLst>
            <a:ext uri="{FF2B5EF4-FFF2-40B4-BE49-F238E27FC236}">
              <a16:creationId xmlns:a16="http://schemas.microsoft.com/office/drawing/2014/main" id="{00000000-0008-0000-0600-00009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3" name="Text Box 5" hidden="1">
          <a:extLst>
            <a:ext uri="{FF2B5EF4-FFF2-40B4-BE49-F238E27FC236}">
              <a16:creationId xmlns:a16="http://schemas.microsoft.com/office/drawing/2014/main" id="{00000000-0008-0000-0600-00009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4" name="Text Box 1" hidden="1">
          <a:extLst>
            <a:ext uri="{FF2B5EF4-FFF2-40B4-BE49-F238E27FC236}">
              <a16:creationId xmlns:a16="http://schemas.microsoft.com/office/drawing/2014/main" id="{00000000-0008-0000-0600-00009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5" name="Text Box 2" hidden="1">
          <a:extLst>
            <a:ext uri="{FF2B5EF4-FFF2-40B4-BE49-F238E27FC236}">
              <a16:creationId xmlns:a16="http://schemas.microsoft.com/office/drawing/2014/main" id="{00000000-0008-0000-0600-00009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6" name="Text Box 3" hidden="1">
          <a:extLst>
            <a:ext uri="{FF2B5EF4-FFF2-40B4-BE49-F238E27FC236}">
              <a16:creationId xmlns:a16="http://schemas.microsoft.com/office/drawing/2014/main" id="{00000000-0008-0000-0600-00009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7" name="Text Box 4" hidden="1">
          <a:extLst>
            <a:ext uri="{FF2B5EF4-FFF2-40B4-BE49-F238E27FC236}">
              <a16:creationId xmlns:a16="http://schemas.microsoft.com/office/drawing/2014/main" id="{00000000-0008-0000-0600-00009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8" name="Text Box 6" hidden="1">
          <a:extLst>
            <a:ext uri="{FF2B5EF4-FFF2-40B4-BE49-F238E27FC236}">
              <a16:creationId xmlns:a16="http://schemas.microsoft.com/office/drawing/2014/main" id="{00000000-0008-0000-0600-00009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49" name="Text Box 7" hidden="1">
          <a:extLst>
            <a:ext uri="{FF2B5EF4-FFF2-40B4-BE49-F238E27FC236}">
              <a16:creationId xmlns:a16="http://schemas.microsoft.com/office/drawing/2014/main" id="{00000000-0008-0000-0600-00009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0" name="Text Box 8" hidden="1">
          <a:extLst>
            <a:ext uri="{FF2B5EF4-FFF2-40B4-BE49-F238E27FC236}">
              <a16:creationId xmlns:a16="http://schemas.microsoft.com/office/drawing/2014/main" id="{00000000-0008-0000-0600-00009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1" name="Text Box 9" hidden="1">
          <a:extLst>
            <a:ext uri="{FF2B5EF4-FFF2-40B4-BE49-F238E27FC236}">
              <a16:creationId xmlns:a16="http://schemas.microsoft.com/office/drawing/2014/main" id="{00000000-0008-0000-0600-00009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2" name="Text Box 10" hidden="1">
          <a:extLst>
            <a:ext uri="{FF2B5EF4-FFF2-40B4-BE49-F238E27FC236}">
              <a16:creationId xmlns:a16="http://schemas.microsoft.com/office/drawing/2014/main" id="{00000000-0008-0000-0600-0000A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53" name="Text Box 11" hidden="1">
          <a:extLst>
            <a:ext uri="{FF2B5EF4-FFF2-40B4-BE49-F238E27FC236}">
              <a16:creationId xmlns:a16="http://schemas.microsoft.com/office/drawing/2014/main" id="{00000000-0008-0000-0600-0000A1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54" name="Text Box 12" hidden="1">
          <a:extLst>
            <a:ext uri="{FF2B5EF4-FFF2-40B4-BE49-F238E27FC236}">
              <a16:creationId xmlns:a16="http://schemas.microsoft.com/office/drawing/2014/main" id="{00000000-0008-0000-0600-0000A2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5" name="Text Box 13" hidden="1">
          <a:extLst>
            <a:ext uri="{FF2B5EF4-FFF2-40B4-BE49-F238E27FC236}">
              <a16:creationId xmlns:a16="http://schemas.microsoft.com/office/drawing/2014/main" id="{00000000-0008-0000-0600-0000A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6" name="Text Box 14" hidden="1">
          <a:extLst>
            <a:ext uri="{FF2B5EF4-FFF2-40B4-BE49-F238E27FC236}">
              <a16:creationId xmlns:a16="http://schemas.microsoft.com/office/drawing/2014/main" id="{00000000-0008-0000-0600-0000A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57" name="Text Box 15" hidden="1">
          <a:extLst>
            <a:ext uri="{FF2B5EF4-FFF2-40B4-BE49-F238E27FC236}">
              <a16:creationId xmlns:a16="http://schemas.microsoft.com/office/drawing/2014/main" id="{00000000-0008-0000-0600-0000A5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58" name="Text Box 16" hidden="1">
          <a:extLst>
            <a:ext uri="{FF2B5EF4-FFF2-40B4-BE49-F238E27FC236}">
              <a16:creationId xmlns:a16="http://schemas.microsoft.com/office/drawing/2014/main" id="{00000000-0008-0000-0600-0000A6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59" name="Text Box 17" hidden="1">
          <a:extLst>
            <a:ext uri="{FF2B5EF4-FFF2-40B4-BE49-F238E27FC236}">
              <a16:creationId xmlns:a16="http://schemas.microsoft.com/office/drawing/2014/main" id="{00000000-0008-0000-0600-0000A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0" name="Text Box 18" hidden="1">
          <a:extLst>
            <a:ext uri="{FF2B5EF4-FFF2-40B4-BE49-F238E27FC236}">
              <a16:creationId xmlns:a16="http://schemas.microsoft.com/office/drawing/2014/main" id="{00000000-0008-0000-0600-0000A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61" name="Text Box 19" hidden="1">
          <a:extLst>
            <a:ext uri="{FF2B5EF4-FFF2-40B4-BE49-F238E27FC236}">
              <a16:creationId xmlns:a16="http://schemas.microsoft.com/office/drawing/2014/main" id="{00000000-0008-0000-0600-0000A9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62" name="Text Box 20" hidden="1">
          <a:extLst>
            <a:ext uri="{FF2B5EF4-FFF2-40B4-BE49-F238E27FC236}">
              <a16:creationId xmlns:a16="http://schemas.microsoft.com/office/drawing/2014/main" id="{00000000-0008-0000-0600-0000AA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3" name="Text Box 22" hidden="1">
          <a:extLst>
            <a:ext uri="{FF2B5EF4-FFF2-40B4-BE49-F238E27FC236}">
              <a16:creationId xmlns:a16="http://schemas.microsoft.com/office/drawing/2014/main" id="{00000000-0008-0000-0600-0000A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4" name="Text Box 23" hidden="1">
          <a:extLst>
            <a:ext uri="{FF2B5EF4-FFF2-40B4-BE49-F238E27FC236}">
              <a16:creationId xmlns:a16="http://schemas.microsoft.com/office/drawing/2014/main" id="{00000000-0008-0000-0600-0000A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65" name="Text Box 24" hidden="1">
          <a:extLst>
            <a:ext uri="{FF2B5EF4-FFF2-40B4-BE49-F238E27FC236}">
              <a16:creationId xmlns:a16="http://schemas.microsoft.com/office/drawing/2014/main" id="{00000000-0008-0000-0600-0000AD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1966" name="Text Box 25" hidden="1">
          <a:extLst>
            <a:ext uri="{FF2B5EF4-FFF2-40B4-BE49-F238E27FC236}">
              <a16:creationId xmlns:a16="http://schemas.microsoft.com/office/drawing/2014/main" id="{00000000-0008-0000-0600-0000AE07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7" name="Text Box 24" hidden="1">
          <a:extLst>
            <a:ext uri="{FF2B5EF4-FFF2-40B4-BE49-F238E27FC236}">
              <a16:creationId xmlns:a16="http://schemas.microsoft.com/office/drawing/2014/main" id="{00000000-0008-0000-0600-0000A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8" name="Text Box 4" hidden="1">
          <a:extLst>
            <a:ext uri="{FF2B5EF4-FFF2-40B4-BE49-F238E27FC236}">
              <a16:creationId xmlns:a16="http://schemas.microsoft.com/office/drawing/2014/main" id="{00000000-0008-0000-0600-0000B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69" name="Text Box 5" hidden="1">
          <a:extLst>
            <a:ext uri="{FF2B5EF4-FFF2-40B4-BE49-F238E27FC236}">
              <a16:creationId xmlns:a16="http://schemas.microsoft.com/office/drawing/2014/main" id="{00000000-0008-0000-0600-0000B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0" name="Text Box 24" hidden="1">
          <a:extLst>
            <a:ext uri="{FF2B5EF4-FFF2-40B4-BE49-F238E27FC236}">
              <a16:creationId xmlns:a16="http://schemas.microsoft.com/office/drawing/2014/main" id="{00000000-0008-0000-0600-0000B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1" name="Text Box 4" hidden="1">
          <a:extLst>
            <a:ext uri="{FF2B5EF4-FFF2-40B4-BE49-F238E27FC236}">
              <a16:creationId xmlns:a16="http://schemas.microsoft.com/office/drawing/2014/main" id="{00000000-0008-0000-0600-0000B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2" name="Text Box 5" hidden="1">
          <a:extLst>
            <a:ext uri="{FF2B5EF4-FFF2-40B4-BE49-F238E27FC236}">
              <a16:creationId xmlns:a16="http://schemas.microsoft.com/office/drawing/2014/main" id="{00000000-0008-0000-0600-0000B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3" name="Text Box 38" hidden="1">
          <a:extLst>
            <a:ext uri="{FF2B5EF4-FFF2-40B4-BE49-F238E27FC236}">
              <a16:creationId xmlns:a16="http://schemas.microsoft.com/office/drawing/2014/main" id="{00000000-0008-0000-0600-0000B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4" name="Text Box 39" hidden="1">
          <a:extLst>
            <a:ext uri="{FF2B5EF4-FFF2-40B4-BE49-F238E27FC236}">
              <a16:creationId xmlns:a16="http://schemas.microsoft.com/office/drawing/2014/main" id="{00000000-0008-0000-0600-0000B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5" name="Text Box 40" hidden="1">
          <a:extLst>
            <a:ext uri="{FF2B5EF4-FFF2-40B4-BE49-F238E27FC236}">
              <a16:creationId xmlns:a16="http://schemas.microsoft.com/office/drawing/2014/main" id="{00000000-0008-0000-0600-0000B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6" name="Text Box 41" hidden="1">
          <a:extLst>
            <a:ext uri="{FF2B5EF4-FFF2-40B4-BE49-F238E27FC236}">
              <a16:creationId xmlns:a16="http://schemas.microsoft.com/office/drawing/2014/main" id="{00000000-0008-0000-0600-0000B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7" name="Text Box 42" hidden="1">
          <a:extLst>
            <a:ext uri="{FF2B5EF4-FFF2-40B4-BE49-F238E27FC236}">
              <a16:creationId xmlns:a16="http://schemas.microsoft.com/office/drawing/2014/main" id="{00000000-0008-0000-0600-0000B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8" name="Text Box 43" hidden="1">
          <a:extLst>
            <a:ext uri="{FF2B5EF4-FFF2-40B4-BE49-F238E27FC236}">
              <a16:creationId xmlns:a16="http://schemas.microsoft.com/office/drawing/2014/main" id="{00000000-0008-0000-0600-0000B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79" name="Text Box 44" hidden="1">
          <a:extLst>
            <a:ext uri="{FF2B5EF4-FFF2-40B4-BE49-F238E27FC236}">
              <a16:creationId xmlns:a16="http://schemas.microsoft.com/office/drawing/2014/main" id="{00000000-0008-0000-0600-0000B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0" name="Text Box 45" hidden="1">
          <a:extLst>
            <a:ext uri="{FF2B5EF4-FFF2-40B4-BE49-F238E27FC236}">
              <a16:creationId xmlns:a16="http://schemas.microsoft.com/office/drawing/2014/main" id="{00000000-0008-0000-0600-0000B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1" name="Text Box 46" hidden="1">
          <a:extLst>
            <a:ext uri="{FF2B5EF4-FFF2-40B4-BE49-F238E27FC236}">
              <a16:creationId xmlns:a16="http://schemas.microsoft.com/office/drawing/2014/main" id="{00000000-0008-0000-0600-0000B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2" name="Text Box 47" hidden="1">
          <a:extLst>
            <a:ext uri="{FF2B5EF4-FFF2-40B4-BE49-F238E27FC236}">
              <a16:creationId xmlns:a16="http://schemas.microsoft.com/office/drawing/2014/main" id="{00000000-0008-0000-0600-0000B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3" name="Text Box 48" hidden="1">
          <a:extLst>
            <a:ext uri="{FF2B5EF4-FFF2-40B4-BE49-F238E27FC236}">
              <a16:creationId xmlns:a16="http://schemas.microsoft.com/office/drawing/2014/main" id="{00000000-0008-0000-0600-0000B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4" name="Text Box 49" hidden="1">
          <a:extLst>
            <a:ext uri="{FF2B5EF4-FFF2-40B4-BE49-F238E27FC236}">
              <a16:creationId xmlns:a16="http://schemas.microsoft.com/office/drawing/2014/main" id="{00000000-0008-0000-0600-0000C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5" name="Text Box 50" hidden="1">
          <a:extLst>
            <a:ext uri="{FF2B5EF4-FFF2-40B4-BE49-F238E27FC236}">
              <a16:creationId xmlns:a16="http://schemas.microsoft.com/office/drawing/2014/main" id="{00000000-0008-0000-0600-0000C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6" name="Text Box 51" hidden="1">
          <a:extLst>
            <a:ext uri="{FF2B5EF4-FFF2-40B4-BE49-F238E27FC236}">
              <a16:creationId xmlns:a16="http://schemas.microsoft.com/office/drawing/2014/main" id="{00000000-0008-0000-0600-0000C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7" name="Text Box 52" hidden="1">
          <a:extLst>
            <a:ext uri="{FF2B5EF4-FFF2-40B4-BE49-F238E27FC236}">
              <a16:creationId xmlns:a16="http://schemas.microsoft.com/office/drawing/2014/main" id="{00000000-0008-0000-0600-0000C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8" name="Text Box 53" hidden="1">
          <a:extLst>
            <a:ext uri="{FF2B5EF4-FFF2-40B4-BE49-F238E27FC236}">
              <a16:creationId xmlns:a16="http://schemas.microsoft.com/office/drawing/2014/main" id="{00000000-0008-0000-0600-0000C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89" name="Text Box 54" hidden="1">
          <a:extLst>
            <a:ext uri="{FF2B5EF4-FFF2-40B4-BE49-F238E27FC236}">
              <a16:creationId xmlns:a16="http://schemas.microsoft.com/office/drawing/2014/main" id="{00000000-0008-0000-0600-0000C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0" name="Text Box 55" hidden="1">
          <a:extLst>
            <a:ext uri="{FF2B5EF4-FFF2-40B4-BE49-F238E27FC236}">
              <a16:creationId xmlns:a16="http://schemas.microsoft.com/office/drawing/2014/main" id="{00000000-0008-0000-0600-0000C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1" name="Text Box 57" hidden="1">
          <a:extLst>
            <a:ext uri="{FF2B5EF4-FFF2-40B4-BE49-F238E27FC236}">
              <a16:creationId xmlns:a16="http://schemas.microsoft.com/office/drawing/2014/main" id="{00000000-0008-0000-0600-0000C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2" name="Text Box 38" hidden="1">
          <a:extLst>
            <a:ext uri="{FF2B5EF4-FFF2-40B4-BE49-F238E27FC236}">
              <a16:creationId xmlns:a16="http://schemas.microsoft.com/office/drawing/2014/main" id="{00000000-0008-0000-0600-0000C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3" name="Text Box 38" hidden="1">
          <a:extLst>
            <a:ext uri="{FF2B5EF4-FFF2-40B4-BE49-F238E27FC236}">
              <a16:creationId xmlns:a16="http://schemas.microsoft.com/office/drawing/2014/main" id="{00000000-0008-0000-0600-0000C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4" name="Text Box 40" hidden="1">
          <a:extLst>
            <a:ext uri="{FF2B5EF4-FFF2-40B4-BE49-F238E27FC236}">
              <a16:creationId xmlns:a16="http://schemas.microsoft.com/office/drawing/2014/main" id="{00000000-0008-0000-0600-0000C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5" name="Text Box 38" hidden="1">
          <a:extLst>
            <a:ext uri="{FF2B5EF4-FFF2-40B4-BE49-F238E27FC236}">
              <a16:creationId xmlns:a16="http://schemas.microsoft.com/office/drawing/2014/main" id="{00000000-0008-0000-0600-0000C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6" name="Text Box 38" hidden="1">
          <a:extLst>
            <a:ext uri="{FF2B5EF4-FFF2-40B4-BE49-F238E27FC236}">
              <a16:creationId xmlns:a16="http://schemas.microsoft.com/office/drawing/2014/main" id="{00000000-0008-0000-0600-0000CC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7" name="Text Box 4" hidden="1">
          <a:extLst>
            <a:ext uri="{FF2B5EF4-FFF2-40B4-BE49-F238E27FC236}">
              <a16:creationId xmlns:a16="http://schemas.microsoft.com/office/drawing/2014/main" id="{00000000-0008-0000-0600-0000C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1998" name="Text Box 5" hidden="1">
          <a:extLst>
            <a:ext uri="{FF2B5EF4-FFF2-40B4-BE49-F238E27FC236}">
              <a16:creationId xmlns:a16="http://schemas.microsoft.com/office/drawing/2014/main" id="{00000000-0008-0000-0600-0000CE07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1999" name="Text Box 34" hidden="1">
          <a:extLst>
            <a:ext uri="{FF2B5EF4-FFF2-40B4-BE49-F238E27FC236}">
              <a16:creationId xmlns:a16="http://schemas.microsoft.com/office/drawing/2014/main" id="{00000000-0008-0000-0600-0000CF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0" name="Text Box 5" hidden="1">
          <a:extLst>
            <a:ext uri="{FF2B5EF4-FFF2-40B4-BE49-F238E27FC236}">
              <a16:creationId xmlns:a16="http://schemas.microsoft.com/office/drawing/2014/main" id="{00000000-0008-0000-0600-0000D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1" name="Text Box 5" hidden="1">
          <a:extLst>
            <a:ext uri="{FF2B5EF4-FFF2-40B4-BE49-F238E27FC236}">
              <a16:creationId xmlns:a16="http://schemas.microsoft.com/office/drawing/2014/main" id="{00000000-0008-0000-0600-0000D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2" name="Text Box 24" hidden="1">
          <a:extLst>
            <a:ext uri="{FF2B5EF4-FFF2-40B4-BE49-F238E27FC236}">
              <a16:creationId xmlns:a16="http://schemas.microsoft.com/office/drawing/2014/main" id="{00000000-0008-0000-0600-0000D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3" name="Text Box 5" hidden="1">
          <a:extLst>
            <a:ext uri="{FF2B5EF4-FFF2-40B4-BE49-F238E27FC236}">
              <a16:creationId xmlns:a16="http://schemas.microsoft.com/office/drawing/2014/main" id="{00000000-0008-0000-0600-0000D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4" name="Text Box 5" hidden="1">
          <a:extLst>
            <a:ext uri="{FF2B5EF4-FFF2-40B4-BE49-F238E27FC236}">
              <a16:creationId xmlns:a16="http://schemas.microsoft.com/office/drawing/2014/main" id="{00000000-0008-0000-0600-0000D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5" name="Text Box 5" hidden="1">
          <a:extLst>
            <a:ext uri="{FF2B5EF4-FFF2-40B4-BE49-F238E27FC236}">
              <a16:creationId xmlns:a16="http://schemas.microsoft.com/office/drawing/2014/main" id="{00000000-0008-0000-0600-0000D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6" name="Text Box 5" hidden="1">
          <a:extLst>
            <a:ext uri="{FF2B5EF4-FFF2-40B4-BE49-F238E27FC236}">
              <a16:creationId xmlns:a16="http://schemas.microsoft.com/office/drawing/2014/main" id="{00000000-0008-0000-0600-0000D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600-0000D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600-0000D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09" name="Text Box 5" hidden="1">
          <a:extLst>
            <a:ext uri="{FF2B5EF4-FFF2-40B4-BE49-F238E27FC236}">
              <a16:creationId xmlns:a16="http://schemas.microsoft.com/office/drawing/2014/main" id="{00000000-0008-0000-0600-0000D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0" name="Text Box 34" hidden="1">
          <a:extLst>
            <a:ext uri="{FF2B5EF4-FFF2-40B4-BE49-F238E27FC236}">
              <a16:creationId xmlns:a16="http://schemas.microsoft.com/office/drawing/2014/main" id="{00000000-0008-0000-0600-0000DA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1" name="Text Box 153" hidden="1">
          <a:extLst>
            <a:ext uri="{FF2B5EF4-FFF2-40B4-BE49-F238E27FC236}">
              <a16:creationId xmlns:a16="http://schemas.microsoft.com/office/drawing/2014/main" id="{00000000-0008-0000-0600-0000D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2" name="Text Box 154" hidden="1">
          <a:extLst>
            <a:ext uri="{FF2B5EF4-FFF2-40B4-BE49-F238E27FC236}">
              <a16:creationId xmlns:a16="http://schemas.microsoft.com/office/drawing/2014/main" id="{00000000-0008-0000-0600-0000D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3" name="Text Box 24" hidden="1">
          <a:extLst>
            <a:ext uri="{FF2B5EF4-FFF2-40B4-BE49-F238E27FC236}">
              <a16:creationId xmlns:a16="http://schemas.microsoft.com/office/drawing/2014/main" id="{00000000-0008-0000-0600-0000D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4" name="Text Box 3" hidden="1">
          <a:extLst>
            <a:ext uri="{FF2B5EF4-FFF2-40B4-BE49-F238E27FC236}">
              <a16:creationId xmlns:a16="http://schemas.microsoft.com/office/drawing/2014/main" id="{00000000-0008-0000-0600-0000D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5" name="Text Box 4" hidden="1">
          <a:extLst>
            <a:ext uri="{FF2B5EF4-FFF2-40B4-BE49-F238E27FC236}">
              <a16:creationId xmlns:a16="http://schemas.microsoft.com/office/drawing/2014/main" id="{00000000-0008-0000-0600-0000D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600-0000E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7" name="Text Box 6" hidden="1">
          <a:extLst>
            <a:ext uri="{FF2B5EF4-FFF2-40B4-BE49-F238E27FC236}">
              <a16:creationId xmlns:a16="http://schemas.microsoft.com/office/drawing/2014/main" id="{00000000-0008-0000-0600-0000E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8" name="Text Box 7" hidden="1">
          <a:extLst>
            <a:ext uri="{FF2B5EF4-FFF2-40B4-BE49-F238E27FC236}">
              <a16:creationId xmlns:a16="http://schemas.microsoft.com/office/drawing/2014/main" id="{00000000-0008-0000-0600-0000E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19" name="Text Box 8" hidden="1">
          <a:extLst>
            <a:ext uri="{FF2B5EF4-FFF2-40B4-BE49-F238E27FC236}">
              <a16:creationId xmlns:a16="http://schemas.microsoft.com/office/drawing/2014/main" id="{00000000-0008-0000-0600-0000E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0" name="Text Box 34" hidden="1">
          <a:extLst>
            <a:ext uri="{FF2B5EF4-FFF2-40B4-BE49-F238E27FC236}">
              <a16:creationId xmlns:a16="http://schemas.microsoft.com/office/drawing/2014/main" id="{00000000-0008-0000-0600-0000E4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1" name="Text Box 24" hidden="1">
          <a:extLst>
            <a:ext uri="{FF2B5EF4-FFF2-40B4-BE49-F238E27FC236}">
              <a16:creationId xmlns:a16="http://schemas.microsoft.com/office/drawing/2014/main" id="{00000000-0008-0000-0600-0000E5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2" name="Text Box 5" hidden="1">
          <a:extLst>
            <a:ext uri="{FF2B5EF4-FFF2-40B4-BE49-F238E27FC236}">
              <a16:creationId xmlns:a16="http://schemas.microsoft.com/office/drawing/2014/main" id="{00000000-0008-0000-0600-0000E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3" name="Text Box 5" hidden="1">
          <a:extLst>
            <a:ext uri="{FF2B5EF4-FFF2-40B4-BE49-F238E27FC236}">
              <a16:creationId xmlns:a16="http://schemas.microsoft.com/office/drawing/2014/main" id="{00000000-0008-0000-0600-0000E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4" name="Text Box 5" hidden="1">
          <a:extLst>
            <a:ext uri="{FF2B5EF4-FFF2-40B4-BE49-F238E27FC236}">
              <a16:creationId xmlns:a16="http://schemas.microsoft.com/office/drawing/2014/main" id="{00000000-0008-0000-0600-0000E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5" name="Text Box 5" hidden="1">
          <a:extLst>
            <a:ext uri="{FF2B5EF4-FFF2-40B4-BE49-F238E27FC236}">
              <a16:creationId xmlns:a16="http://schemas.microsoft.com/office/drawing/2014/main" id="{00000000-0008-0000-0600-0000E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6" name="Text Box 34" hidden="1">
          <a:extLst>
            <a:ext uri="{FF2B5EF4-FFF2-40B4-BE49-F238E27FC236}">
              <a16:creationId xmlns:a16="http://schemas.microsoft.com/office/drawing/2014/main" id="{00000000-0008-0000-0600-0000EA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7" name="Text Box 5" hidden="1">
          <a:extLst>
            <a:ext uri="{FF2B5EF4-FFF2-40B4-BE49-F238E27FC236}">
              <a16:creationId xmlns:a16="http://schemas.microsoft.com/office/drawing/2014/main" id="{00000000-0008-0000-0600-0000E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8" name="Text Box 5" hidden="1">
          <a:extLst>
            <a:ext uri="{FF2B5EF4-FFF2-40B4-BE49-F238E27FC236}">
              <a16:creationId xmlns:a16="http://schemas.microsoft.com/office/drawing/2014/main" id="{00000000-0008-0000-0600-0000E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29" name="Text Box 24" hidden="1">
          <a:extLst>
            <a:ext uri="{FF2B5EF4-FFF2-40B4-BE49-F238E27FC236}">
              <a16:creationId xmlns:a16="http://schemas.microsoft.com/office/drawing/2014/main" id="{00000000-0008-0000-0600-0000E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0" name="Text Box 5" hidden="1">
          <a:extLst>
            <a:ext uri="{FF2B5EF4-FFF2-40B4-BE49-F238E27FC236}">
              <a16:creationId xmlns:a16="http://schemas.microsoft.com/office/drawing/2014/main" id="{00000000-0008-0000-0600-0000E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1" name="Text Box 5" hidden="1">
          <a:extLst>
            <a:ext uri="{FF2B5EF4-FFF2-40B4-BE49-F238E27FC236}">
              <a16:creationId xmlns:a16="http://schemas.microsoft.com/office/drawing/2014/main" id="{00000000-0008-0000-0600-0000EF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2" name="Text Box 5" hidden="1">
          <a:extLst>
            <a:ext uri="{FF2B5EF4-FFF2-40B4-BE49-F238E27FC236}">
              <a16:creationId xmlns:a16="http://schemas.microsoft.com/office/drawing/2014/main" id="{00000000-0008-0000-0600-0000F0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3" name="Text Box 5" hidden="1">
          <a:extLst>
            <a:ext uri="{FF2B5EF4-FFF2-40B4-BE49-F238E27FC236}">
              <a16:creationId xmlns:a16="http://schemas.microsoft.com/office/drawing/2014/main" id="{00000000-0008-0000-0600-0000F1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600-0000F2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600-0000F3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6" name="Text Box 5" hidden="1">
          <a:extLst>
            <a:ext uri="{FF2B5EF4-FFF2-40B4-BE49-F238E27FC236}">
              <a16:creationId xmlns:a16="http://schemas.microsoft.com/office/drawing/2014/main" id="{00000000-0008-0000-0600-0000F4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7" name="Text Box 34" hidden="1">
          <a:extLst>
            <a:ext uri="{FF2B5EF4-FFF2-40B4-BE49-F238E27FC236}">
              <a16:creationId xmlns:a16="http://schemas.microsoft.com/office/drawing/2014/main" id="{00000000-0008-0000-0600-0000F5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8" name="Text Box 153" hidden="1">
          <a:extLst>
            <a:ext uri="{FF2B5EF4-FFF2-40B4-BE49-F238E27FC236}">
              <a16:creationId xmlns:a16="http://schemas.microsoft.com/office/drawing/2014/main" id="{00000000-0008-0000-0600-0000F6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39" name="Text Box 154" hidden="1">
          <a:extLst>
            <a:ext uri="{FF2B5EF4-FFF2-40B4-BE49-F238E27FC236}">
              <a16:creationId xmlns:a16="http://schemas.microsoft.com/office/drawing/2014/main" id="{00000000-0008-0000-0600-0000F7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0" name="Text Box 24" hidden="1">
          <a:extLst>
            <a:ext uri="{FF2B5EF4-FFF2-40B4-BE49-F238E27FC236}">
              <a16:creationId xmlns:a16="http://schemas.microsoft.com/office/drawing/2014/main" id="{00000000-0008-0000-0600-0000F8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1" name="Text Box 3" hidden="1">
          <a:extLst>
            <a:ext uri="{FF2B5EF4-FFF2-40B4-BE49-F238E27FC236}">
              <a16:creationId xmlns:a16="http://schemas.microsoft.com/office/drawing/2014/main" id="{00000000-0008-0000-0600-0000F9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2" name="Text Box 4" hidden="1">
          <a:extLst>
            <a:ext uri="{FF2B5EF4-FFF2-40B4-BE49-F238E27FC236}">
              <a16:creationId xmlns:a16="http://schemas.microsoft.com/office/drawing/2014/main" id="{00000000-0008-0000-0600-0000FA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600-0000FB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4" name="Text Box 6" hidden="1">
          <a:extLst>
            <a:ext uri="{FF2B5EF4-FFF2-40B4-BE49-F238E27FC236}">
              <a16:creationId xmlns:a16="http://schemas.microsoft.com/office/drawing/2014/main" id="{00000000-0008-0000-0600-0000FC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5" name="Text Box 7" hidden="1">
          <a:extLst>
            <a:ext uri="{FF2B5EF4-FFF2-40B4-BE49-F238E27FC236}">
              <a16:creationId xmlns:a16="http://schemas.microsoft.com/office/drawing/2014/main" id="{00000000-0008-0000-0600-0000FD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6" name="Text Box 8" hidden="1">
          <a:extLst>
            <a:ext uri="{FF2B5EF4-FFF2-40B4-BE49-F238E27FC236}">
              <a16:creationId xmlns:a16="http://schemas.microsoft.com/office/drawing/2014/main" id="{00000000-0008-0000-0600-0000FE07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7" name="Text Box 34" hidden="1">
          <a:extLst>
            <a:ext uri="{FF2B5EF4-FFF2-40B4-BE49-F238E27FC236}">
              <a16:creationId xmlns:a16="http://schemas.microsoft.com/office/drawing/2014/main" id="{00000000-0008-0000-0600-0000FF07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8" name="Text Box 24" hidden="1">
          <a:extLst>
            <a:ext uri="{FF2B5EF4-FFF2-40B4-BE49-F238E27FC236}">
              <a16:creationId xmlns:a16="http://schemas.microsoft.com/office/drawing/2014/main" id="{00000000-0008-0000-0600-00000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49" name="Text Box 5" hidden="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0" name="Text Box 5" hidden="1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600-00000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2" name="Text Box 5" hidden="1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600-00000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600-00000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5" name="Text Box 57" hidden="1">
          <a:extLst>
            <a:ext uri="{FF2B5EF4-FFF2-40B4-BE49-F238E27FC236}">
              <a16:creationId xmlns:a16="http://schemas.microsoft.com/office/drawing/2014/main" id="{00000000-0008-0000-0600-00000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6" name="Text Box 57" hidden="1">
          <a:extLst>
            <a:ext uri="{FF2B5EF4-FFF2-40B4-BE49-F238E27FC236}">
              <a16:creationId xmlns:a16="http://schemas.microsoft.com/office/drawing/2014/main" id="{00000000-0008-0000-0600-00000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7" name="Text Box 57" hidden="1">
          <a:extLst>
            <a:ext uri="{FF2B5EF4-FFF2-40B4-BE49-F238E27FC236}">
              <a16:creationId xmlns:a16="http://schemas.microsoft.com/office/drawing/2014/main" id="{00000000-0008-0000-0600-00000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8" name="Text Box 5" hidden="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59" name="Text Box 57" hidden="1">
          <a:extLst>
            <a:ext uri="{FF2B5EF4-FFF2-40B4-BE49-F238E27FC236}">
              <a16:creationId xmlns:a16="http://schemas.microsoft.com/office/drawing/2014/main" id="{00000000-0008-0000-0600-00000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60" name="Text Box 5" hidden="1">
          <a:extLst>
            <a:ext uri="{FF2B5EF4-FFF2-40B4-BE49-F238E27FC236}">
              <a16:creationId xmlns:a16="http://schemas.microsoft.com/office/drawing/2014/main" id="{00000000-0008-0000-0600-00000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61" name="Text Box 5" hidden="1">
          <a:extLst>
            <a:ext uri="{FF2B5EF4-FFF2-40B4-BE49-F238E27FC236}">
              <a16:creationId xmlns:a16="http://schemas.microsoft.com/office/drawing/2014/main" id="{00000000-0008-0000-0600-00000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62" name="Text Box 10" hidden="1">
          <a:extLst>
            <a:ext uri="{FF2B5EF4-FFF2-40B4-BE49-F238E27FC236}">
              <a16:creationId xmlns:a16="http://schemas.microsoft.com/office/drawing/2014/main" id="{00000000-0008-0000-0600-00000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2063" name="Text Box 5" hidden="1">
          <a:extLst>
            <a:ext uri="{FF2B5EF4-FFF2-40B4-BE49-F238E27FC236}">
              <a16:creationId xmlns:a16="http://schemas.microsoft.com/office/drawing/2014/main" id="{00000000-0008-0000-0600-00000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064" name="Text Box 8" hidden="1">
          <a:extLst>
            <a:ext uri="{FF2B5EF4-FFF2-40B4-BE49-F238E27FC236}">
              <a16:creationId xmlns:a16="http://schemas.microsoft.com/office/drawing/2014/main" id="{00000000-0008-0000-0600-00001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065" name="Text Box 9" hidden="1">
          <a:extLst>
            <a:ext uri="{FF2B5EF4-FFF2-40B4-BE49-F238E27FC236}">
              <a16:creationId xmlns:a16="http://schemas.microsoft.com/office/drawing/2014/main" id="{00000000-0008-0000-0600-00001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66" name="Text Box 5" hidden="1">
          <a:extLst>
            <a:ext uri="{FF2B5EF4-FFF2-40B4-BE49-F238E27FC236}">
              <a16:creationId xmlns:a16="http://schemas.microsoft.com/office/drawing/2014/main" id="{00000000-0008-0000-0600-00001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67" name="Text Box 5" hidden="1">
          <a:extLst>
            <a:ext uri="{FF2B5EF4-FFF2-40B4-BE49-F238E27FC236}">
              <a16:creationId xmlns:a16="http://schemas.microsoft.com/office/drawing/2014/main" id="{00000000-0008-0000-0600-00001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068" name="Text Box 5" hidden="1">
          <a:extLst>
            <a:ext uri="{FF2B5EF4-FFF2-40B4-BE49-F238E27FC236}">
              <a16:creationId xmlns:a16="http://schemas.microsoft.com/office/drawing/2014/main" id="{00000000-0008-0000-0600-00001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600-000015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600-00001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600-00001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600-00001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600-00001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600-00001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600-00001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600-00001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600-00001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600-00001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600-00001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600-00002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600-000021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600-000022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600-000023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600-00002408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600-000025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600-000026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600-000027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600-000028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600-000029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600-00002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600-00002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600-00002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600-00002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600-00002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600-00002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600-00003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600-00003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600-00003208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600-00003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600-00003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600-00003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600-000036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600-000037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600-000038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600-000039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600-00003A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600-00003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600-00003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600-00003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600-00003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600-00003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600-00004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600-00004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600-00004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600-00004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600-000045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600-000046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600-00004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600-00004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600-00004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600-00004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600-00004B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600-00004C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600-00004D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600-00004E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600-00004F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600-00005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600-00005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600-00005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600-00005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600-00005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600-00005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600-00005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600-00005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600-00005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37" name="Text Box 38" hidden="1">
          <a:extLst>
            <a:ext uri="{FF2B5EF4-FFF2-40B4-BE49-F238E27FC236}">
              <a16:creationId xmlns:a16="http://schemas.microsoft.com/office/drawing/2014/main" id="{00000000-0008-0000-0600-00005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138" name="Text Box 38" hidden="1">
          <a:extLst>
            <a:ext uri="{FF2B5EF4-FFF2-40B4-BE49-F238E27FC236}">
              <a16:creationId xmlns:a16="http://schemas.microsoft.com/office/drawing/2014/main" id="{00000000-0008-0000-0600-00005A08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600-00005B08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600-00005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600-00005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600-00005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600-00005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600-00006008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600-000061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600-000062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600-00006308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600-00006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600-00006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600-00006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600-00006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600-00006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600-00006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154" name="Text Box 54" hidden="1">
          <a:extLst>
            <a:ext uri="{FF2B5EF4-FFF2-40B4-BE49-F238E27FC236}">
              <a16:creationId xmlns:a16="http://schemas.microsoft.com/office/drawing/2014/main" id="{00000000-0008-0000-0600-00006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155" name="Text Box 55" hidden="1">
          <a:extLst>
            <a:ext uri="{FF2B5EF4-FFF2-40B4-BE49-F238E27FC236}">
              <a16:creationId xmlns:a16="http://schemas.microsoft.com/office/drawing/2014/main" id="{00000000-0008-0000-0600-00006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600-00006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157" name="Text Box 38" hidden="1">
          <a:extLst>
            <a:ext uri="{FF2B5EF4-FFF2-40B4-BE49-F238E27FC236}">
              <a16:creationId xmlns:a16="http://schemas.microsoft.com/office/drawing/2014/main" id="{00000000-0008-0000-0600-00006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58" name="Text Box 38" hidden="1">
          <a:extLst>
            <a:ext uri="{FF2B5EF4-FFF2-40B4-BE49-F238E27FC236}">
              <a16:creationId xmlns:a16="http://schemas.microsoft.com/office/drawing/2014/main" id="{00000000-0008-0000-0600-00006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600-00006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600-00007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61" name="Text Box 38" hidden="1">
          <a:extLst>
            <a:ext uri="{FF2B5EF4-FFF2-40B4-BE49-F238E27FC236}">
              <a16:creationId xmlns:a16="http://schemas.microsoft.com/office/drawing/2014/main" id="{00000000-0008-0000-0600-00007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62" name="Text Box 38" hidden="1">
          <a:extLst>
            <a:ext uri="{FF2B5EF4-FFF2-40B4-BE49-F238E27FC236}">
              <a16:creationId xmlns:a16="http://schemas.microsoft.com/office/drawing/2014/main" id="{00000000-0008-0000-0600-00007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600-00007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600-00007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65" name="Text Box 38" hidden="1">
          <a:extLst>
            <a:ext uri="{FF2B5EF4-FFF2-40B4-BE49-F238E27FC236}">
              <a16:creationId xmlns:a16="http://schemas.microsoft.com/office/drawing/2014/main" id="{00000000-0008-0000-0600-00007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66" name="Text Box 38" hidden="1">
          <a:extLst>
            <a:ext uri="{FF2B5EF4-FFF2-40B4-BE49-F238E27FC236}">
              <a16:creationId xmlns:a16="http://schemas.microsoft.com/office/drawing/2014/main" id="{00000000-0008-0000-0600-00007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67" name="Text Box 38" hidden="1">
          <a:extLst>
            <a:ext uri="{FF2B5EF4-FFF2-40B4-BE49-F238E27FC236}">
              <a16:creationId xmlns:a16="http://schemas.microsoft.com/office/drawing/2014/main" id="{00000000-0008-0000-0600-00007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68" name="Text Box 38" hidden="1">
          <a:extLst>
            <a:ext uri="{FF2B5EF4-FFF2-40B4-BE49-F238E27FC236}">
              <a16:creationId xmlns:a16="http://schemas.microsoft.com/office/drawing/2014/main" id="{00000000-0008-0000-0600-00007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69" name="Text Box 38" hidden="1">
          <a:extLst>
            <a:ext uri="{FF2B5EF4-FFF2-40B4-BE49-F238E27FC236}">
              <a16:creationId xmlns:a16="http://schemas.microsoft.com/office/drawing/2014/main" id="{00000000-0008-0000-0600-00007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70" name="Text Box 38" hidden="1">
          <a:extLst>
            <a:ext uri="{FF2B5EF4-FFF2-40B4-BE49-F238E27FC236}">
              <a16:creationId xmlns:a16="http://schemas.microsoft.com/office/drawing/2014/main" id="{00000000-0008-0000-0600-00007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71" name="Text Box 38" hidden="1">
          <a:extLst>
            <a:ext uri="{FF2B5EF4-FFF2-40B4-BE49-F238E27FC236}">
              <a16:creationId xmlns:a16="http://schemas.microsoft.com/office/drawing/2014/main" id="{00000000-0008-0000-0600-00007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172" name="Text Box 38" hidden="1">
          <a:extLst>
            <a:ext uri="{FF2B5EF4-FFF2-40B4-BE49-F238E27FC236}">
              <a16:creationId xmlns:a16="http://schemas.microsoft.com/office/drawing/2014/main" id="{00000000-0008-0000-0600-00007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173" name="Text Box 38" hidden="1">
          <a:extLst>
            <a:ext uri="{FF2B5EF4-FFF2-40B4-BE49-F238E27FC236}">
              <a16:creationId xmlns:a16="http://schemas.microsoft.com/office/drawing/2014/main" id="{00000000-0008-0000-0600-00007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600-00007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600-00007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2176" name="Text Box 38" hidden="1">
          <a:extLst>
            <a:ext uri="{FF2B5EF4-FFF2-40B4-BE49-F238E27FC236}">
              <a16:creationId xmlns:a16="http://schemas.microsoft.com/office/drawing/2014/main" id="{00000000-0008-0000-0600-00008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77" name="Text Box 38" hidden="1">
          <a:extLst>
            <a:ext uri="{FF2B5EF4-FFF2-40B4-BE49-F238E27FC236}">
              <a16:creationId xmlns:a16="http://schemas.microsoft.com/office/drawing/2014/main" id="{00000000-0008-0000-0600-00008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78" name="Text Box 5" hidden="1">
          <a:extLst>
            <a:ext uri="{FF2B5EF4-FFF2-40B4-BE49-F238E27FC236}">
              <a16:creationId xmlns:a16="http://schemas.microsoft.com/office/drawing/2014/main" id="{00000000-0008-0000-0600-00008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79" name="Text Box 5" hidden="1">
          <a:extLst>
            <a:ext uri="{FF2B5EF4-FFF2-40B4-BE49-F238E27FC236}">
              <a16:creationId xmlns:a16="http://schemas.microsoft.com/office/drawing/2014/main" id="{00000000-0008-0000-0600-00008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2180" name="Text Box 38" hidden="1">
          <a:extLst>
            <a:ext uri="{FF2B5EF4-FFF2-40B4-BE49-F238E27FC236}">
              <a16:creationId xmlns:a16="http://schemas.microsoft.com/office/drawing/2014/main" id="{00000000-0008-0000-0600-00008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181" name="Text Box 38" hidden="1">
          <a:extLst>
            <a:ext uri="{FF2B5EF4-FFF2-40B4-BE49-F238E27FC236}">
              <a16:creationId xmlns:a16="http://schemas.microsoft.com/office/drawing/2014/main" id="{00000000-0008-0000-0600-00008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2" name="Text Box 34" hidden="1">
          <a:extLst>
            <a:ext uri="{FF2B5EF4-FFF2-40B4-BE49-F238E27FC236}">
              <a16:creationId xmlns:a16="http://schemas.microsoft.com/office/drawing/2014/main" id="{00000000-0008-0000-0600-000086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3" name="Text Box 5" hidden="1">
          <a:extLst>
            <a:ext uri="{FF2B5EF4-FFF2-40B4-BE49-F238E27FC236}">
              <a16:creationId xmlns:a16="http://schemas.microsoft.com/office/drawing/2014/main" id="{00000000-0008-0000-0600-00008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4" name="Text Box 5" hidden="1">
          <a:extLst>
            <a:ext uri="{FF2B5EF4-FFF2-40B4-BE49-F238E27FC236}">
              <a16:creationId xmlns:a16="http://schemas.microsoft.com/office/drawing/2014/main" id="{00000000-0008-0000-0600-00008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5" name="Text Box 24" hidden="1">
          <a:extLst>
            <a:ext uri="{FF2B5EF4-FFF2-40B4-BE49-F238E27FC236}">
              <a16:creationId xmlns:a16="http://schemas.microsoft.com/office/drawing/2014/main" id="{00000000-0008-0000-0600-00008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6" name="Text Box 5" hidden="1">
          <a:extLst>
            <a:ext uri="{FF2B5EF4-FFF2-40B4-BE49-F238E27FC236}">
              <a16:creationId xmlns:a16="http://schemas.microsoft.com/office/drawing/2014/main" id="{00000000-0008-0000-0600-00008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7" name="Text Box 5" hidden="1">
          <a:extLst>
            <a:ext uri="{FF2B5EF4-FFF2-40B4-BE49-F238E27FC236}">
              <a16:creationId xmlns:a16="http://schemas.microsoft.com/office/drawing/2014/main" id="{00000000-0008-0000-0600-00008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600-00008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600-00008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600-00008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600-00008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2" name="Text Box 5" hidden="1">
          <a:extLst>
            <a:ext uri="{FF2B5EF4-FFF2-40B4-BE49-F238E27FC236}">
              <a16:creationId xmlns:a16="http://schemas.microsoft.com/office/drawing/2014/main" id="{00000000-0008-0000-0600-00009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3" name="Text Box 34" hidden="1">
          <a:extLst>
            <a:ext uri="{FF2B5EF4-FFF2-40B4-BE49-F238E27FC236}">
              <a16:creationId xmlns:a16="http://schemas.microsoft.com/office/drawing/2014/main" id="{00000000-0008-0000-0600-000091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4" name="Text Box 153" hidden="1">
          <a:extLst>
            <a:ext uri="{FF2B5EF4-FFF2-40B4-BE49-F238E27FC236}">
              <a16:creationId xmlns:a16="http://schemas.microsoft.com/office/drawing/2014/main" id="{00000000-0008-0000-0600-00009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5" name="Text Box 154" hidden="1">
          <a:extLst>
            <a:ext uri="{FF2B5EF4-FFF2-40B4-BE49-F238E27FC236}">
              <a16:creationId xmlns:a16="http://schemas.microsoft.com/office/drawing/2014/main" id="{00000000-0008-0000-0600-00009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6" name="Text Box 24" hidden="1">
          <a:extLst>
            <a:ext uri="{FF2B5EF4-FFF2-40B4-BE49-F238E27FC236}">
              <a16:creationId xmlns:a16="http://schemas.microsoft.com/office/drawing/2014/main" id="{00000000-0008-0000-0600-00009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7" name="Text Box 3" hidden="1">
          <a:extLst>
            <a:ext uri="{FF2B5EF4-FFF2-40B4-BE49-F238E27FC236}">
              <a16:creationId xmlns:a16="http://schemas.microsoft.com/office/drawing/2014/main" id="{00000000-0008-0000-0600-00009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8" name="Text Box 4" hidden="1">
          <a:extLst>
            <a:ext uri="{FF2B5EF4-FFF2-40B4-BE49-F238E27FC236}">
              <a16:creationId xmlns:a16="http://schemas.microsoft.com/office/drawing/2014/main" id="{00000000-0008-0000-0600-00009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600-00009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0" name="Text Box 6" hidden="1">
          <a:extLst>
            <a:ext uri="{FF2B5EF4-FFF2-40B4-BE49-F238E27FC236}">
              <a16:creationId xmlns:a16="http://schemas.microsoft.com/office/drawing/2014/main" id="{00000000-0008-0000-0600-00009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1" name="Text Box 7" hidden="1">
          <a:extLst>
            <a:ext uri="{FF2B5EF4-FFF2-40B4-BE49-F238E27FC236}">
              <a16:creationId xmlns:a16="http://schemas.microsoft.com/office/drawing/2014/main" id="{00000000-0008-0000-0600-00009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2" name="Text Box 8" hidden="1">
          <a:extLst>
            <a:ext uri="{FF2B5EF4-FFF2-40B4-BE49-F238E27FC236}">
              <a16:creationId xmlns:a16="http://schemas.microsoft.com/office/drawing/2014/main" id="{00000000-0008-0000-0600-00009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3" name="Text Box 34" hidden="1">
          <a:extLst>
            <a:ext uri="{FF2B5EF4-FFF2-40B4-BE49-F238E27FC236}">
              <a16:creationId xmlns:a16="http://schemas.microsoft.com/office/drawing/2014/main" id="{00000000-0008-0000-0600-00009B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4" name="Text Box 24" hidden="1">
          <a:extLst>
            <a:ext uri="{FF2B5EF4-FFF2-40B4-BE49-F238E27FC236}">
              <a16:creationId xmlns:a16="http://schemas.microsoft.com/office/drawing/2014/main" id="{00000000-0008-0000-0600-00009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5" name="Text Box 5" hidden="1">
          <a:extLst>
            <a:ext uri="{FF2B5EF4-FFF2-40B4-BE49-F238E27FC236}">
              <a16:creationId xmlns:a16="http://schemas.microsoft.com/office/drawing/2014/main" id="{00000000-0008-0000-0600-00009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600-00009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7" name="Text Box 5" hidden="1">
          <a:extLst>
            <a:ext uri="{FF2B5EF4-FFF2-40B4-BE49-F238E27FC236}">
              <a16:creationId xmlns:a16="http://schemas.microsoft.com/office/drawing/2014/main" id="{00000000-0008-0000-0600-00009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8" name="Text Box 5" hidden="1">
          <a:extLst>
            <a:ext uri="{FF2B5EF4-FFF2-40B4-BE49-F238E27FC236}">
              <a16:creationId xmlns:a16="http://schemas.microsoft.com/office/drawing/2014/main" id="{00000000-0008-0000-0600-0000A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09" name="Text Box 34" hidden="1">
          <a:extLst>
            <a:ext uri="{FF2B5EF4-FFF2-40B4-BE49-F238E27FC236}">
              <a16:creationId xmlns:a16="http://schemas.microsoft.com/office/drawing/2014/main" id="{00000000-0008-0000-0600-0000A1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0" name="Text Box 24" hidden="1">
          <a:extLst>
            <a:ext uri="{FF2B5EF4-FFF2-40B4-BE49-F238E27FC236}">
              <a16:creationId xmlns:a16="http://schemas.microsoft.com/office/drawing/2014/main" id="{00000000-0008-0000-0600-0000A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1" name="Text Box 5" hidden="1">
          <a:extLst>
            <a:ext uri="{FF2B5EF4-FFF2-40B4-BE49-F238E27FC236}">
              <a16:creationId xmlns:a16="http://schemas.microsoft.com/office/drawing/2014/main" id="{00000000-0008-0000-0600-0000A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600-0000A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600-0000A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600-0000A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5" name="Text Box 5" hidden="1">
          <a:extLst>
            <a:ext uri="{FF2B5EF4-FFF2-40B4-BE49-F238E27FC236}">
              <a16:creationId xmlns:a16="http://schemas.microsoft.com/office/drawing/2014/main" id="{00000000-0008-0000-0600-0000A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6" name="Text Box 5" hidden="1">
          <a:extLst>
            <a:ext uri="{FF2B5EF4-FFF2-40B4-BE49-F238E27FC236}">
              <a16:creationId xmlns:a16="http://schemas.microsoft.com/office/drawing/2014/main" id="{00000000-0008-0000-0600-0000A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7" name="Text Box 34" hidden="1">
          <a:extLst>
            <a:ext uri="{FF2B5EF4-FFF2-40B4-BE49-F238E27FC236}">
              <a16:creationId xmlns:a16="http://schemas.microsoft.com/office/drawing/2014/main" id="{00000000-0008-0000-0600-0000A9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8" name="Text Box 153" hidden="1">
          <a:extLst>
            <a:ext uri="{FF2B5EF4-FFF2-40B4-BE49-F238E27FC236}">
              <a16:creationId xmlns:a16="http://schemas.microsoft.com/office/drawing/2014/main" id="{00000000-0008-0000-0600-0000A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19" name="Text Box 154" hidden="1">
          <a:extLst>
            <a:ext uri="{FF2B5EF4-FFF2-40B4-BE49-F238E27FC236}">
              <a16:creationId xmlns:a16="http://schemas.microsoft.com/office/drawing/2014/main" id="{00000000-0008-0000-0600-0000A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0" name="Text Box 24" hidden="1">
          <a:extLst>
            <a:ext uri="{FF2B5EF4-FFF2-40B4-BE49-F238E27FC236}">
              <a16:creationId xmlns:a16="http://schemas.microsoft.com/office/drawing/2014/main" id="{00000000-0008-0000-0600-0000A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1" name="Text Box 3" hidden="1">
          <a:extLst>
            <a:ext uri="{FF2B5EF4-FFF2-40B4-BE49-F238E27FC236}">
              <a16:creationId xmlns:a16="http://schemas.microsoft.com/office/drawing/2014/main" id="{00000000-0008-0000-0600-0000A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2" name="Text Box 4" hidden="1">
          <a:extLst>
            <a:ext uri="{FF2B5EF4-FFF2-40B4-BE49-F238E27FC236}">
              <a16:creationId xmlns:a16="http://schemas.microsoft.com/office/drawing/2014/main" id="{00000000-0008-0000-0600-0000A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3" name="Text Box 5" hidden="1">
          <a:extLst>
            <a:ext uri="{FF2B5EF4-FFF2-40B4-BE49-F238E27FC236}">
              <a16:creationId xmlns:a16="http://schemas.microsoft.com/office/drawing/2014/main" id="{00000000-0008-0000-0600-0000A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4" name="Text Box 6" hidden="1">
          <a:extLst>
            <a:ext uri="{FF2B5EF4-FFF2-40B4-BE49-F238E27FC236}">
              <a16:creationId xmlns:a16="http://schemas.microsoft.com/office/drawing/2014/main" id="{00000000-0008-0000-0600-0000B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5" name="Text Box 7" hidden="1">
          <a:extLst>
            <a:ext uri="{FF2B5EF4-FFF2-40B4-BE49-F238E27FC236}">
              <a16:creationId xmlns:a16="http://schemas.microsoft.com/office/drawing/2014/main" id="{00000000-0008-0000-0600-0000B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6" name="Text Box 8" hidden="1">
          <a:extLst>
            <a:ext uri="{FF2B5EF4-FFF2-40B4-BE49-F238E27FC236}">
              <a16:creationId xmlns:a16="http://schemas.microsoft.com/office/drawing/2014/main" id="{00000000-0008-0000-0600-0000B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7" name="Text Box 34" hidden="1">
          <a:extLst>
            <a:ext uri="{FF2B5EF4-FFF2-40B4-BE49-F238E27FC236}">
              <a16:creationId xmlns:a16="http://schemas.microsoft.com/office/drawing/2014/main" id="{00000000-0008-0000-0600-0000B3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8" name="Text Box 24" hidden="1">
          <a:extLst>
            <a:ext uri="{FF2B5EF4-FFF2-40B4-BE49-F238E27FC236}">
              <a16:creationId xmlns:a16="http://schemas.microsoft.com/office/drawing/2014/main" id="{00000000-0008-0000-0600-0000B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29" name="Text Box 5" hidden="1">
          <a:extLst>
            <a:ext uri="{FF2B5EF4-FFF2-40B4-BE49-F238E27FC236}">
              <a16:creationId xmlns:a16="http://schemas.microsoft.com/office/drawing/2014/main" id="{00000000-0008-0000-0600-0000B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0" name="Text Box 5" hidden="1">
          <a:extLst>
            <a:ext uri="{FF2B5EF4-FFF2-40B4-BE49-F238E27FC236}">
              <a16:creationId xmlns:a16="http://schemas.microsoft.com/office/drawing/2014/main" id="{00000000-0008-0000-0600-0000B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1" name="Text Box 5" hidden="1">
          <a:extLst>
            <a:ext uri="{FF2B5EF4-FFF2-40B4-BE49-F238E27FC236}">
              <a16:creationId xmlns:a16="http://schemas.microsoft.com/office/drawing/2014/main" id="{00000000-0008-0000-0600-0000B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2" name="Text Box 1" hidden="1">
          <a:extLst>
            <a:ext uri="{FF2B5EF4-FFF2-40B4-BE49-F238E27FC236}">
              <a16:creationId xmlns:a16="http://schemas.microsoft.com/office/drawing/2014/main" id="{00000000-0008-0000-0600-0000B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3" name="Text Box 2" hidden="1">
          <a:extLst>
            <a:ext uri="{FF2B5EF4-FFF2-40B4-BE49-F238E27FC236}">
              <a16:creationId xmlns:a16="http://schemas.microsoft.com/office/drawing/2014/main" id="{00000000-0008-0000-0600-0000B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4" name="Text Box 3" hidden="1">
          <a:extLst>
            <a:ext uri="{FF2B5EF4-FFF2-40B4-BE49-F238E27FC236}">
              <a16:creationId xmlns:a16="http://schemas.microsoft.com/office/drawing/2014/main" id="{00000000-0008-0000-0600-0000B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5" name="Text Box 4" hidden="1">
          <a:extLst>
            <a:ext uri="{FF2B5EF4-FFF2-40B4-BE49-F238E27FC236}">
              <a16:creationId xmlns:a16="http://schemas.microsoft.com/office/drawing/2014/main" id="{00000000-0008-0000-0600-0000B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6" name="Text Box 6" hidden="1">
          <a:extLst>
            <a:ext uri="{FF2B5EF4-FFF2-40B4-BE49-F238E27FC236}">
              <a16:creationId xmlns:a16="http://schemas.microsoft.com/office/drawing/2014/main" id="{00000000-0008-0000-0600-0000B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7" name="Text Box 7" hidden="1">
          <a:extLst>
            <a:ext uri="{FF2B5EF4-FFF2-40B4-BE49-F238E27FC236}">
              <a16:creationId xmlns:a16="http://schemas.microsoft.com/office/drawing/2014/main" id="{00000000-0008-0000-0600-0000B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8" name="Text Box 8" hidden="1">
          <a:extLst>
            <a:ext uri="{FF2B5EF4-FFF2-40B4-BE49-F238E27FC236}">
              <a16:creationId xmlns:a16="http://schemas.microsoft.com/office/drawing/2014/main" id="{00000000-0008-0000-0600-0000B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39" name="Text Box 9" hidden="1">
          <a:extLst>
            <a:ext uri="{FF2B5EF4-FFF2-40B4-BE49-F238E27FC236}">
              <a16:creationId xmlns:a16="http://schemas.microsoft.com/office/drawing/2014/main" id="{00000000-0008-0000-0600-0000B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40" name="Text Box 10" hidden="1">
          <a:extLst>
            <a:ext uri="{FF2B5EF4-FFF2-40B4-BE49-F238E27FC236}">
              <a16:creationId xmlns:a16="http://schemas.microsoft.com/office/drawing/2014/main" id="{00000000-0008-0000-0600-0000C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41" name="Text Box 11" hidden="1">
          <a:extLst>
            <a:ext uri="{FF2B5EF4-FFF2-40B4-BE49-F238E27FC236}">
              <a16:creationId xmlns:a16="http://schemas.microsoft.com/office/drawing/2014/main" id="{00000000-0008-0000-0600-0000C1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42" name="Text Box 12" hidden="1">
          <a:extLst>
            <a:ext uri="{FF2B5EF4-FFF2-40B4-BE49-F238E27FC236}">
              <a16:creationId xmlns:a16="http://schemas.microsoft.com/office/drawing/2014/main" id="{00000000-0008-0000-0600-0000C2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43" name="Text Box 13" hidden="1">
          <a:extLst>
            <a:ext uri="{FF2B5EF4-FFF2-40B4-BE49-F238E27FC236}">
              <a16:creationId xmlns:a16="http://schemas.microsoft.com/office/drawing/2014/main" id="{00000000-0008-0000-0600-0000C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44" name="Text Box 14" hidden="1">
          <a:extLst>
            <a:ext uri="{FF2B5EF4-FFF2-40B4-BE49-F238E27FC236}">
              <a16:creationId xmlns:a16="http://schemas.microsoft.com/office/drawing/2014/main" id="{00000000-0008-0000-0600-0000C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45" name="Text Box 15" hidden="1">
          <a:extLst>
            <a:ext uri="{FF2B5EF4-FFF2-40B4-BE49-F238E27FC236}">
              <a16:creationId xmlns:a16="http://schemas.microsoft.com/office/drawing/2014/main" id="{00000000-0008-0000-0600-0000C5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46" name="Text Box 16" hidden="1">
          <a:extLst>
            <a:ext uri="{FF2B5EF4-FFF2-40B4-BE49-F238E27FC236}">
              <a16:creationId xmlns:a16="http://schemas.microsoft.com/office/drawing/2014/main" id="{00000000-0008-0000-0600-0000C6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47" name="Text Box 17" hidden="1">
          <a:extLst>
            <a:ext uri="{FF2B5EF4-FFF2-40B4-BE49-F238E27FC236}">
              <a16:creationId xmlns:a16="http://schemas.microsoft.com/office/drawing/2014/main" id="{00000000-0008-0000-0600-0000C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48" name="Text Box 18" hidden="1">
          <a:extLst>
            <a:ext uri="{FF2B5EF4-FFF2-40B4-BE49-F238E27FC236}">
              <a16:creationId xmlns:a16="http://schemas.microsoft.com/office/drawing/2014/main" id="{00000000-0008-0000-0600-0000C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49" name="Text Box 19" hidden="1">
          <a:extLst>
            <a:ext uri="{FF2B5EF4-FFF2-40B4-BE49-F238E27FC236}">
              <a16:creationId xmlns:a16="http://schemas.microsoft.com/office/drawing/2014/main" id="{00000000-0008-0000-0600-0000C9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50" name="Text Box 20" hidden="1">
          <a:extLst>
            <a:ext uri="{FF2B5EF4-FFF2-40B4-BE49-F238E27FC236}">
              <a16:creationId xmlns:a16="http://schemas.microsoft.com/office/drawing/2014/main" id="{00000000-0008-0000-0600-0000CA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1" name="Text Box 22" hidden="1">
          <a:extLst>
            <a:ext uri="{FF2B5EF4-FFF2-40B4-BE49-F238E27FC236}">
              <a16:creationId xmlns:a16="http://schemas.microsoft.com/office/drawing/2014/main" id="{00000000-0008-0000-0600-0000C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2" name="Text Box 23" hidden="1">
          <a:extLst>
            <a:ext uri="{FF2B5EF4-FFF2-40B4-BE49-F238E27FC236}">
              <a16:creationId xmlns:a16="http://schemas.microsoft.com/office/drawing/2014/main" id="{00000000-0008-0000-0600-0000C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53" name="Text Box 24" hidden="1">
          <a:extLst>
            <a:ext uri="{FF2B5EF4-FFF2-40B4-BE49-F238E27FC236}">
              <a16:creationId xmlns:a16="http://schemas.microsoft.com/office/drawing/2014/main" id="{00000000-0008-0000-0600-0000CD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0" cy="200025"/>
    <xdr:sp macro="" textlink="">
      <xdr:nvSpPr>
        <xdr:cNvPr id="2254" name="Text Box 25" hidden="1">
          <a:extLst>
            <a:ext uri="{FF2B5EF4-FFF2-40B4-BE49-F238E27FC236}">
              <a16:creationId xmlns:a16="http://schemas.microsoft.com/office/drawing/2014/main" id="{00000000-0008-0000-0600-0000CE08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5" name="Text Box 24" hidden="1">
          <a:extLst>
            <a:ext uri="{FF2B5EF4-FFF2-40B4-BE49-F238E27FC236}">
              <a16:creationId xmlns:a16="http://schemas.microsoft.com/office/drawing/2014/main" id="{00000000-0008-0000-0600-0000C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6" name="Text Box 4" hidden="1">
          <a:extLst>
            <a:ext uri="{FF2B5EF4-FFF2-40B4-BE49-F238E27FC236}">
              <a16:creationId xmlns:a16="http://schemas.microsoft.com/office/drawing/2014/main" id="{00000000-0008-0000-0600-0000D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7" name="Text Box 5" hidden="1">
          <a:extLst>
            <a:ext uri="{FF2B5EF4-FFF2-40B4-BE49-F238E27FC236}">
              <a16:creationId xmlns:a16="http://schemas.microsoft.com/office/drawing/2014/main" id="{00000000-0008-0000-0600-0000D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8" name="Text Box 24" hidden="1">
          <a:extLst>
            <a:ext uri="{FF2B5EF4-FFF2-40B4-BE49-F238E27FC236}">
              <a16:creationId xmlns:a16="http://schemas.microsoft.com/office/drawing/2014/main" id="{00000000-0008-0000-0600-0000D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59" name="Text Box 4" hidden="1">
          <a:extLst>
            <a:ext uri="{FF2B5EF4-FFF2-40B4-BE49-F238E27FC236}">
              <a16:creationId xmlns:a16="http://schemas.microsoft.com/office/drawing/2014/main" id="{00000000-0008-0000-0600-0000D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0" name="Text Box 5" hidden="1">
          <a:extLst>
            <a:ext uri="{FF2B5EF4-FFF2-40B4-BE49-F238E27FC236}">
              <a16:creationId xmlns:a16="http://schemas.microsoft.com/office/drawing/2014/main" id="{00000000-0008-0000-0600-0000D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1" name="Text Box 38" hidden="1">
          <a:extLst>
            <a:ext uri="{FF2B5EF4-FFF2-40B4-BE49-F238E27FC236}">
              <a16:creationId xmlns:a16="http://schemas.microsoft.com/office/drawing/2014/main" id="{00000000-0008-0000-0600-0000D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2" name="Text Box 39" hidden="1">
          <a:extLst>
            <a:ext uri="{FF2B5EF4-FFF2-40B4-BE49-F238E27FC236}">
              <a16:creationId xmlns:a16="http://schemas.microsoft.com/office/drawing/2014/main" id="{00000000-0008-0000-0600-0000D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3" name="Text Box 40" hidden="1">
          <a:extLst>
            <a:ext uri="{FF2B5EF4-FFF2-40B4-BE49-F238E27FC236}">
              <a16:creationId xmlns:a16="http://schemas.microsoft.com/office/drawing/2014/main" id="{00000000-0008-0000-0600-0000D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4" name="Text Box 41" hidden="1">
          <a:extLst>
            <a:ext uri="{FF2B5EF4-FFF2-40B4-BE49-F238E27FC236}">
              <a16:creationId xmlns:a16="http://schemas.microsoft.com/office/drawing/2014/main" id="{00000000-0008-0000-0600-0000D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5" name="Text Box 42" hidden="1">
          <a:extLst>
            <a:ext uri="{FF2B5EF4-FFF2-40B4-BE49-F238E27FC236}">
              <a16:creationId xmlns:a16="http://schemas.microsoft.com/office/drawing/2014/main" id="{00000000-0008-0000-0600-0000D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6" name="Text Box 43" hidden="1">
          <a:extLst>
            <a:ext uri="{FF2B5EF4-FFF2-40B4-BE49-F238E27FC236}">
              <a16:creationId xmlns:a16="http://schemas.microsoft.com/office/drawing/2014/main" id="{00000000-0008-0000-0600-0000D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7" name="Text Box 44" hidden="1">
          <a:extLst>
            <a:ext uri="{FF2B5EF4-FFF2-40B4-BE49-F238E27FC236}">
              <a16:creationId xmlns:a16="http://schemas.microsoft.com/office/drawing/2014/main" id="{00000000-0008-0000-0600-0000D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8" name="Text Box 45" hidden="1">
          <a:extLst>
            <a:ext uri="{FF2B5EF4-FFF2-40B4-BE49-F238E27FC236}">
              <a16:creationId xmlns:a16="http://schemas.microsoft.com/office/drawing/2014/main" id="{00000000-0008-0000-0600-0000D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69" name="Text Box 46" hidden="1">
          <a:extLst>
            <a:ext uri="{FF2B5EF4-FFF2-40B4-BE49-F238E27FC236}">
              <a16:creationId xmlns:a16="http://schemas.microsoft.com/office/drawing/2014/main" id="{00000000-0008-0000-0600-0000D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0" name="Text Box 47" hidden="1">
          <a:extLst>
            <a:ext uri="{FF2B5EF4-FFF2-40B4-BE49-F238E27FC236}">
              <a16:creationId xmlns:a16="http://schemas.microsoft.com/office/drawing/2014/main" id="{00000000-0008-0000-0600-0000D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1" name="Text Box 48" hidden="1">
          <a:extLst>
            <a:ext uri="{FF2B5EF4-FFF2-40B4-BE49-F238E27FC236}">
              <a16:creationId xmlns:a16="http://schemas.microsoft.com/office/drawing/2014/main" id="{00000000-0008-0000-0600-0000D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2" name="Text Box 49" hidden="1">
          <a:extLst>
            <a:ext uri="{FF2B5EF4-FFF2-40B4-BE49-F238E27FC236}">
              <a16:creationId xmlns:a16="http://schemas.microsoft.com/office/drawing/2014/main" id="{00000000-0008-0000-0600-0000E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3" name="Text Box 50" hidden="1">
          <a:extLst>
            <a:ext uri="{FF2B5EF4-FFF2-40B4-BE49-F238E27FC236}">
              <a16:creationId xmlns:a16="http://schemas.microsoft.com/office/drawing/2014/main" id="{00000000-0008-0000-0600-0000E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4" name="Text Box 51" hidden="1">
          <a:extLst>
            <a:ext uri="{FF2B5EF4-FFF2-40B4-BE49-F238E27FC236}">
              <a16:creationId xmlns:a16="http://schemas.microsoft.com/office/drawing/2014/main" id="{00000000-0008-0000-0600-0000E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5" name="Text Box 52" hidden="1">
          <a:extLst>
            <a:ext uri="{FF2B5EF4-FFF2-40B4-BE49-F238E27FC236}">
              <a16:creationId xmlns:a16="http://schemas.microsoft.com/office/drawing/2014/main" id="{00000000-0008-0000-0600-0000E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6" name="Text Box 53" hidden="1">
          <a:extLst>
            <a:ext uri="{FF2B5EF4-FFF2-40B4-BE49-F238E27FC236}">
              <a16:creationId xmlns:a16="http://schemas.microsoft.com/office/drawing/2014/main" id="{00000000-0008-0000-0600-0000E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7" name="Text Box 54" hidden="1">
          <a:extLst>
            <a:ext uri="{FF2B5EF4-FFF2-40B4-BE49-F238E27FC236}">
              <a16:creationId xmlns:a16="http://schemas.microsoft.com/office/drawing/2014/main" id="{00000000-0008-0000-0600-0000E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8" name="Text Box 55" hidden="1">
          <a:extLst>
            <a:ext uri="{FF2B5EF4-FFF2-40B4-BE49-F238E27FC236}">
              <a16:creationId xmlns:a16="http://schemas.microsoft.com/office/drawing/2014/main" id="{00000000-0008-0000-0600-0000E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79" name="Text Box 57" hidden="1">
          <a:extLst>
            <a:ext uri="{FF2B5EF4-FFF2-40B4-BE49-F238E27FC236}">
              <a16:creationId xmlns:a16="http://schemas.microsoft.com/office/drawing/2014/main" id="{00000000-0008-0000-0600-0000E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0" name="Text Box 38" hidden="1">
          <a:extLst>
            <a:ext uri="{FF2B5EF4-FFF2-40B4-BE49-F238E27FC236}">
              <a16:creationId xmlns:a16="http://schemas.microsoft.com/office/drawing/2014/main" id="{00000000-0008-0000-0600-0000E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1" name="Text Box 38" hidden="1">
          <a:extLst>
            <a:ext uri="{FF2B5EF4-FFF2-40B4-BE49-F238E27FC236}">
              <a16:creationId xmlns:a16="http://schemas.microsoft.com/office/drawing/2014/main" id="{00000000-0008-0000-0600-0000E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2" name="Text Box 40" hidden="1">
          <a:extLst>
            <a:ext uri="{FF2B5EF4-FFF2-40B4-BE49-F238E27FC236}">
              <a16:creationId xmlns:a16="http://schemas.microsoft.com/office/drawing/2014/main" id="{00000000-0008-0000-0600-0000EA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3" name="Text Box 38" hidden="1">
          <a:extLst>
            <a:ext uri="{FF2B5EF4-FFF2-40B4-BE49-F238E27FC236}">
              <a16:creationId xmlns:a16="http://schemas.microsoft.com/office/drawing/2014/main" id="{00000000-0008-0000-0600-0000E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4" name="Text Box 38" hidden="1">
          <a:extLst>
            <a:ext uri="{FF2B5EF4-FFF2-40B4-BE49-F238E27FC236}">
              <a16:creationId xmlns:a16="http://schemas.microsoft.com/office/drawing/2014/main" id="{00000000-0008-0000-0600-0000EC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5" name="Text Box 4" hidden="1">
          <a:extLst>
            <a:ext uri="{FF2B5EF4-FFF2-40B4-BE49-F238E27FC236}">
              <a16:creationId xmlns:a16="http://schemas.microsoft.com/office/drawing/2014/main" id="{00000000-0008-0000-0600-0000E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38</xdr:row>
      <xdr:rowOff>0</xdr:rowOff>
    </xdr:from>
    <xdr:ext cx="76200" cy="200025"/>
    <xdr:sp macro="" textlink="">
      <xdr:nvSpPr>
        <xdr:cNvPr id="2286" name="Text Box 5" hidden="1">
          <a:extLst>
            <a:ext uri="{FF2B5EF4-FFF2-40B4-BE49-F238E27FC236}">
              <a16:creationId xmlns:a16="http://schemas.microsoft.com/office/drawing/2014/main" id="{00000000-0008-0000-0600-0000EE080000}"/>
            </a:ext>
          </a:extLst>
        </xdr:cNvPr>
        <xdr:cNvSpPr txBox="1">
          <a:spLocks noChangeArrowheads="1"/>
        </xdr:cNvSpPr>
      </xdr:nvSpPr>
      <xdr:spPr bwMode="auto">
        <a:xfrm>
          <a:off x="320040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7" name="Text Box 34" hidden="1">
          <a:extLst>
            <a:ext uri="{FF2B5EF4-FFF2-40B4-BE49-F238E27FC236}">
              <a16:creationId xmlns:a16="http://schemas.microsoft.com/office/drawing/2014/main" id="{00000000-0008-0000-0600-0000EF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8" name="Text Box 5" hidden="1">
          <a:extLst>
            <a:ext uri="{FF2B5EF4-FFF2-40B4-BE49-F238E27FC236}">
              <a16:creationId xmlns:a16="http://schemas.microsoft.com/office/drawing/2014/main" id="{00000000-0008-0000-0600-0000F0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89" name="Text Box 5" hidden="1">
          <a:extLst>
            <a:ext uri="{FF2B5EF4-FFF2-40B4-BE49-F238E27FC236}">
              <a16:creationId xmlns:a16="http://schemas.microsoft.com/office/drawing/2014/main" id="{00000000-0008-0000-0600-0000F1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0" name="Text Box 24" hidden="1">
          <a:extLst>
            <a:ext uri="{FF2B5EF4-FFF2-40B4-BE49-F238E27FC236}">
              <a16:creationId xmlns:a16="http://schemas.microsoft.com/office/drawing/2014/main" id="{00000000-0008-0000-0600-0000F2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1" name="Text Box 5" hidden="1">
          <a:extLst>
            <a:ext uri="{FF2B5EF4-FFF2-40B4-BE49-F238E27FC236}">
              <a16:creationId xmlns:a16="http://schemas.microsoft.com/office/drawing/2014/main" id="{00000000-0008-0000-0600-0000F3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2" name="Text Box 5" hidden="1">
          <a:extLst>
            <a:ext uri="{FF2B5EF4-FFF2-40B4-BE49-F238E27FC236}">
              <a16:creationId xmlns:a16="http://schemas.microsoft.com/office/drawing/2014/main" id="{00000000-0008-0000-0600-0000F4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600-0000F5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600-0000F6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600-0000F7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600-0000F8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7" name="Text Box 5" hidden="1">
          <a:extLst>
            <a:ext uri="{FF2B5EF4-FFF2-40B4-BE49-F238E27FC236}">
              <a16:creationId xmlns:a16="http://schemas.microsoft.com/office/drawing/2014/main" id="{00000000-0008-0000-0600-0000F9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8" name="Text Box 34" hidden="1">
          <a:extLst>
            <a:ext uri="{FF2B5EF4-FFF2-40B4-BE49-F238E27FC236}">
              <a16:creationId xmlns:a16="http://schemas.microsoft.com/office/drawing/2014/main" id="{00000000-0008-0000-0600-0000FA08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299" name="Text Box 153" hidden="1">
          <a:extLst>
            <a:ext uri="{FF2B5EF4-FFF2-40B4-BE49-F238E27FC236}">
              <a16:creationId xmlns:a16="http://schemas.microsoft.com/office/drawing/2014/main" id="{00000000-0008-0000-0600-0000FB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0" name="Text Box 154" hidden="1">
          <a:extLst>
            <a:ext uri="{FF2B5EF4-FFF2-40B4-BE49-F238E27FC236}">
              <a16:creationId xmlns:a16="http://schemas.microsoft.com/office/drawing/2014/main" id="{00000000-0008-0000-0600-0000FC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1" name="Text Box 24" hidden="1">
          <a:extLst>
            <a:ext uri="{FF2B5EF4-FFF2-40B4-BE49-F238E27FC236}">
              <a16:creationId xmlns:a16="http://schemas.microsoft.com/office/drawing/2014/main" id="{00000000-0008-0000-0600-0000FD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2" name="Text Box 3" hidden="1">
          <a:extLst>
            <a:ext uri="{FF2B5EF4-FFF2-40B4-BE49-F238E27FC236}">
              <a16:creationId xmlns:a16="http://schemas.microsoft.com/office/drawing/2014/main" id="{00000000-0008-0000-0600-0000FE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3" name="Text Box 4" hidden="1">
          <a:extLst>
            <a:ext uri="{FF2B5EF4-FFF2-40B4-BE49-F238E27FC236}">
              <a16:creationId xmlns:a16="http://schemas.microsoft.com/office/drawing/2014/main" id="{00000000-0008-0000-0600-0000FF08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600-00000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5" name="Text Box 6" hidden="1">
          <a:extLst>
            <a:ext uri="{FF2B5EF4-FFF2-40B4-BE49-F238E27FC236}">
              <a16:creationId xmlns:a16="http://schemas.microsoft.com/office/drawing/2014/main" id="{00000000-0008-0000-0600-00000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6" name="Text Box 7" hidden="1">
          <a:extLst>
            <a:ext uri="{FF2B5EF4-FFF2-40B4-BE49-F238E27FC236}">
              <a16:creationId xmlns:a16="http://schemas.microsoft.com/office/drawing/2014/main" id="{00000000-0008-0000-0600-00000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7" name="Text Box 8" hidden="1">
          <a:extLst>
            <a:ext uri="{FF2B5EF4-FFF2-40B4-BE49-F238E27FC236}">
              <a16:creationId xmlns:a16="http://schemas.microsoft.com/office/drawing/2014/main" id="{00000000-0008-0000-0600-00000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600-00000409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09" name="Text Box 24" hidden="1">
          <a:extLst>
            <a:ext uri="{FF2B5EF4-FFF2-40B4-BE49-F238E27FC236}">
              <a16:creationId xmlns:a16="http://schemas.microsoft.com/office/drawing/2014/main" id="{00000000-0008-0000-0600-00000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0" name="Text Box 5" hidden="1">
          <a:extLst>
            <a:ext uri="{FF2B5EF4-FFF2-40B4-BE49-F238E27FC236}">
              <a16:creationId xmlns:a16="http://schemas.microsoft.com/office/drawing/2014/main" id="{00000000-0008-0000-0600-00000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1" name="Text Box 5" hidden="1">
          <a:extLst>
            <a:ext uri="{FF2B5EF4-FFF2-40B4-BE49-F238E27FC236}">
              <a16:creationId xmlns:a16="http://schemas.microsoft.com/office/drawing/2014/main" id="{00000000-0008-0000-0600-00000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2" name="Text Box 5" hidden="1">
          <a:extLst>
            <a:ext uri="{FF2B5EF4-FFF2-40B4-BE49-F238E27FC236}">
              <a16:creationId xmlns:a16="http://schemas.microsoft.com/office/drawing/2014/main" id="{00000000-0008-0000-0600-00000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3" name="Text Box 5" hidden="1">
          <a:extLst>
            <a:ext uri="{FF2B5EF4-FFF2-40B4-BE49-F238E27FC236}">
              <a16:creationId xmlns:a16="http://schemas.microsoft.com/office/drawing/2014/main" id="{00000000-0008-0000-0600-00000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4" name="Text Box 34" hidden="1">
          <a:extLst>
            <a:ext uri="{FF2B5EF4-FFF2-40B4-BE49-F238E27FC236}">
              <a16:creationId xmlns:a16="http://schemas.microsoft.com/office/drawing/2014/main" id="{00000000-0008-0000-0600-00000A09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5" name="Text Box 5" hidden="1">
          <a:extLst>
            <a:ext uri="{FF2B5EF4-FFF2-40B4-BE49-F238E27FC236}">
              <a16:creationId xmlns:a16="http://schemas.microsoft.com/office/drawing/2014/main" id="{00000000-0008-0000-0600-00000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6" name="Text Box 5" hidden="1">
          <a:extLst>
            <a:ext uri="{FF2B5EF4-FFF2-40B4-BE49-F238E27FC236}">
              <a16:creationId xmlns:a16="http://schemas.microsoft.com/office/drawing/2014/main" id="{00000000-0008-0000-0600-00000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7" name="Text Box 24" hidden="1">
          <a:extLst>
            <a:ext uri="{FF2B5EF4-FFF2-40B4-BE49-F238E27FC236}">
              <a16:creationId xmlns:a16="http://schemas.microsoft.com/office/drawing/2014/main" id="{00000000-0008-0000-0600-00000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8" name="Text Box 5" hidden="1">
          <a:extLst>
            <a:ext uri="{FF2B5EF4-FFF2-40B4-BE49-F238E27FC236}">
              <a16:creationId xmlns:a16="http://schemas.microsoft.com/office/drawing/2014/main" id="{00000000-0008-0000-0600-00000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19" name="Text Box 5" hidden="1">
          <a:extLst>
            <a:ext uri="{FF2B5EF4-FFF2-40B4-BE49-F238E27FC236}">
              <a16:creationId xmlns:a16="http://schemas.microsoft.com/office/drawing/2014/main" id="{00000000-0008-0000-0600-00000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600-00001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600-00001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600-00001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600-00001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4" name="Text Box 5" hidden="1">
          <a:extLst>
            <a:ext uri="{FF2B5EF4-FFF2-40B4-BE49-F238E27FC236}">
              <a16:creationId xmlns:a16="http://schemas.microsoft.com/office/drawing/2014/main" id="{00000000-0008-0000-0600-00001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5" name="Text Box 34" hidden="1">
          <a:extLst>
            <a:ext uri="{FF2B5EF4-FFF2-40B4-BE49-F238E27FC236}">
              <a16:creationId xmlns:a16="http://schemas.microsoft.com/office/drawing/2014/main" id="{00000000-0008-0000-0600-00001509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6" name="Text Box 153" hidden="1">
          <a:extLst>
            <a:ext uri="{FF2B5EF4-FFF2-40B4-BE49-F238E27FC236}">
              <a16:creationId xmlns:a16="http://schemas.microsoft.com/office/drawing/2014/main" id="{00000000-0008-0000-0600-00001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7" name="Text Box 154" hidden="1">
          <a:extLst>
            <a:ext uri="{FF2B5EF4-FFF2-40B4-BE49-F238E27FC236}">
              <a16:creationId xmlns:a16="http://schemas.microsoft.com/office/drawing/2014/main" id="{00000000-0008-0000-0600-00001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8" name="Text Box 24" hidden="1">
          <a:extLst>
            <a:ext uri="{FF2B5EF4-FFF2-40B4-BE49-F238E27FC236}">
              <a16:creationId xmlns:a16="http://schemas.microsoft.com/office/drawing/2014/main" id="{00000000-0008-0000-0600-00001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29" name="Text Box 3" hidden="1">
          <a:extLst>
            <a:ext uri="{FF2B5EF4-FFF2-40B4-BE49-F238E27FC236}">
              <a16:creationId xmlns:a16="http://schemas.microsoft.com/office/drawing/2014/main" id="{00000000-0008-0000-0600-00001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0" name="Text Box 4" hidden="1">
          <a:extLst>
            <a:ext uri="{FF2B5EF4-FFF2-40B4-BE49-F238E27FC236}">
              <a16:creationId xmlns:a16="http://schemas.microsoft.com/office/drawing/2014/main" id="{00000000-0008-0000-0600-00001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600-00001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2" name="Text Box 6" hidden="1">
          <a:extLst>
            <a:ext uri="{FF2B5EF4-FFF2-40B4-BE49-F238E27FC236}">
              <a16:creationId xmlns:a16="http://schemas.microsoft.com/office/drawing/2014/main" id="{00000000-0008-0000-0600-00001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3" name="Text Box 7" hidden="1">
          <a:extLst>
            <a:ext uri="{FF2B5EF4-FFF2-40B4-BE49-F238E27FC236}">
              <a16:creationId xmlns:a16="http://schemas.microsoft.com/office/drawing/2014/main" id="{00000000-0008-0000-0600-00001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4" name="Text Box 8" hidden="1">
          <a:extLst>
            <a:ext uri="{FF2B5EF4-FFF2-40B4-BE49-F238E27FC236}">
              <a16:creationId xmlns:a16="http://schemas.microsoft.com/office/drawing/2014/main" id="{00000000-0008-0000-0600-00001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5" name="Text Box 34" hidden="1">
          <a:extLst>
            <a:ext uri="{FF2B5EF4-FFF2-40B4-BE49-F238E27FC236}">
              <a16:creationId xmlns:a16="http://schemas.microsoft.com/office/drawing/2014/main" id="{00000000-0008-0000-0600-00001F090000}"/>
            </a:ext>
          </a:extLst>
        </xdr:cNvPr>
        <xdr:cNvSpPr txBox="1">
          <a:spLocks noChangeArrowheads="1"/>
        </xdr:cNvSpPr>
      </xdr:nvSpPr>
      <xdr:spPr bwMode="auto">
        <a:xfrm>
          <a:off x="357187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6" name="Text Box 24" hidden="1">
          <a:extLst>
            <a:ext uri="{FF2B5EF4-FFF2-40B4-BE49-F238E27FC236}">
              <a16:creationId xmlns:a16="http://schemas.microsoft.com/office/drawing/2014/main" id="{00000000-0008-0000-0600-00002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600-00002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600-00002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600-00002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0" name="Text Box 5" hidden="1">
          <a:extLst>
            <a:ext uri="{FF2B5EF4-FFF2-40B4-BE49-F238E27FC236}">
              <a16:creationId xmlns:a16="http://schemas.microsoft.com/office/drawing/2014/main" id="{00000000-0008-0000-0600-00002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600-00002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600-00002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3" name="Text Box 57" hidden="1">
          <a:extLst>
            <a:ext uri="{FF2B5EF4-FFF2-40B4-BE49-F238E27FC236}">
              <a16:creationId xmlns:a16="http://schemas.microsoft.com/office/drawing/2014/main" id="{00000000-0008-0000-0600-00002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4" name="Text Box 57" hidden="1">
          <a:extLst>
            <a:ext uri="{FF2B5EF4-FFF2-40B4-BE49-F238E27FC236}">
              <a16:creationId xmlns:a16="http://schemas.microsoft.com/office/drawing/2014/main" id="{00000000-0008-0000-0600-00002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5" name="Text Box 57" hidden="1">
          <a:extLst>
            <a:ext uri="{FF2B5EF4-FFF2-40B4-BE49-F238E27FC236}">
              <a16:creationId xmlns:a16="http://schemas.microsoft.com/office/drawing/2014/main" id="{00000000-0008-0000-0600-00002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6" name="Text Box 5" hidden="1">
          <a:extLst>
            <a:ext uri="{FF2B5EF4-FFF2-40B4-BE49-F238E27FC236}">
              <a16:creationId xmlns:a16="http://schemas.microsoft.com/office/drawing/2014/main" id="{00000000-0008-0000-0600-00002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7" name="Text Box 57" hidden="1">
          <a:extLst>
            <a:ext uri="{FF2B5EF4-FFF2-40B4-BE49-F238E27FC236}">
              <a16:creationId xmlns:a16="http://schemas.microsoft.com/office/drawing/2014/main" id="{00000000-0008-0000-0600-00002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8" name="Text Box 5" hidden="1">
          <a:extLst>
            <a:ext uri="{FF2B5EF4-FFF2-40B4-BE49-F238E27FC236}">
              <a16:creationId xmlns:a16="http://schemas.microsoft.com/office/drawing/2014/main" id="{00000000-0008-0000-0600-00002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49" name="Text Box 5" hidden="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50" name="Text Box 10" hidden="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9550"/>
    <xdr:sp macro="" textlink="">
      <xdr:nvSpPr>
        <xdr:cNvPr id="2351" name="Text Box 5" hidden="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352" name="Text Box 8" hidden="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190500"/>
    <xdr:sp macro="" textlink="">
      <xdr:nvSpPr>
        <xdr:cNvPr id="2353" name="Text Box 9" hidden="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54" name="Text Box 5" hidden="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55" name="Text Box 5" hidden="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356" name="Text Box 5" hidden="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600-00003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600-00003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600-00003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600-00003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600-00003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600-00003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600-00003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600-00004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600-000041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600-000042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600-000043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38</xdr:row>
      <xdr:rowOff>0</xdr:rowOff>
    </xdr:from>
    <xdr:ext cx="76200" cy="247650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600-000044090000}"/>
            </a:ext>
          </a:extLst>
        </xdr:cNvPr>
        <xdr:cNvSpPr txBox="1">
          <a:spLocks noChangeArrowheads="1"/>
        </xdr:cNvSpPr>
      </xdr:nvSpPr>
      <xdr:spPr bwMode="auto">
        <a:xfrm>
          <a:off x="60102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600-000045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600-000046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600-000047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600-000048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600-000049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600-00004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600-00004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600-00004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600-00004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600-00004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600-00004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600-00005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600-00005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600-00005209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600-00005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600-00005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600-00005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600-000056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600-000057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600-000058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600-000059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600-00005A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600-00005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600-00005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600-00005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600-00005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600-00005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600-00006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600-00006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600-00006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600-00006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600-00006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600-000065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600-000066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600-00006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600-00006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600-00006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600-00006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600-00006B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600-00006C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6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600-00006E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6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600-00007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600-00007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600-00007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600-00007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600-00007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600-00007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600-00007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600-00007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600-00007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25" name="Text Box 38" hidden="1">
          <a:extLst>
            <a:ext uri="{FF2B5EF4-FFF2-40B4-BE49-F238E27FC236}">
              <a16:creationId xmlns:a16="http://schemas.microsoft.com/office/drawing/2014/main" id="{00000000-0008-0000-0600-00007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426" name="Text Box 38" hidden="1">
          <a:extLst>
            <a:ext uri="{FF2B5EF4-FFF2-40B4-BE49-F238E27FC236}">
              <a16:creationId xmlns:a16="http://schemas.microsoft.com/office/drawing/2014/main" id="{00000000-0008-0000-0600-00007A09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38</xdr:row>
      <xdr:rowOff>0</xdr:rowOff>
    </xdr:from>
    <xdr:ext cx="66675" cy="25717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600-00007B090000}"/>
            </a:ext>
          </a:extLst>
        </xdr:cNvPr>
        <xdr:cNvSpPr txBox="1">
          <a:spLocks noChangeArrowheads="1"/>
        </xdr:cNvSpPr>
      </xdr:nvSpPr>
      <xdr:spPr bwMode="auto">
        <a:xfrm>
          <a:off x="3695699" y="209073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600-00007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600-00007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600-00007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600-00007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600-000080090000}"/>
            </a:ext>
          </a:extLst>
        </xdr:cNvPr>
        <xdr:cNvSpPr txBox="1">
          <a:spLocks noChangeArrowheads="1"/>
        </xdr:cNvSpPr>
      </xdr:nvSpPr>
      <xdr:spPr bwMode="auto">
        <a:xfrm>
          <a:off x="3771900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600-000081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600-000082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600-000083090000}"/>
            </a:ext>
          </a:extLst>
        </xdr:cNvPr>
        <xdr:cNvSpPr txBox="1">
          <a:spLocks noChangeArrowheads="1"/>
        </xdr:cNvSpPr>
      </xdr:nvSpPr>
      <xdr:spPr bwMode="auto">
        <a:xfrm>
          <a:off x="371475" y="2090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8600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600-00008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600-00008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600-00008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907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600-00008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600-00008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600-00008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442" name="Text Box 54" hidden="1">
          <a:extLst>
            <a:ext uri="{FF2B5EF4-FFF2-40B4-BE49-F238E27FC236}">
              <a16:creationId xmlns:a16="http://schemas.microsoft.com/office/drawing/2014/main" id="{00000000-0008-0000-0600-00008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443" name="Text Box 55" hidden="1">
          <a:extLst>
            <a:ext uri="{FF2B5EF4-FFF2-40B4-BE49-F238E27FC236}">
              <a16:creationId xmlns:a16="http://schemas.microsoft.com/office/drawing/2014/main" id="{00000000-0008-0000-0600-00008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44" name="Text Box 38" hidden="1">
          <a:extLst>
            <a:ext uri="{FF2B5EF4-FFF2-40B4-BE49-F238E27FC236}">
              <a16:creationId xmlns:a16="http://schemas.microsoft.com/office/drawing/2014/main" id="{00000000-0008-0000-0600-00008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6225"/>
    <xdr:sp macro="" textlink="">
      <xdr:nvSpPr>
        <xdr:cNvPr id="2445" name="Text Box 38" hidden="1">
          <a:extLst>
            <a:ext uri="{FF2B5EF4-FFF2-40B4-BE49-F238E27FC236}">
              <a16:creationId xmlns:a16="http://schemas.microsoft.com/office/drawing/2014/main" id="{00000000-0008-0000-0600-00008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46" name="Text Box 38" hidden="1">
          <a:extLst>
            <a:ext uri="{FF2B5EF4-FFF2-40B4-BE49-F238E27FC236}">
              <a16:creationId xmlns:a16="http://schemas.microsoft.com/office/drawing/2014/main" id="{00000000-0008-0000-0600-00008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47" name="Text Box 38" hidden="1">
          <a:extLst>
            <a:ext uri="{FF2B5EF4-FFF2-40B4-BE49-F238E27FC236}">
              <a16:creationId xmlns:a16="http://schemas.microsoft.com/office/drawing/2014/main" id="{00000000-0008-0000-0600-00008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48" name="Text Box 38" hidden="1">
          <a:extLst>
            <a:ext uri="{FF2B5EF4-FFF2-40B4-BE49-F238E27FC236}">
              <a16:creationId xmlns:a16="http://schemas.microsoft.com/office/drawing/2014/main" id="{00000000-0008-0000-0600-00009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49" name="Text Box 38" hidden="1">
          <a:extLst>
            <a:ext uri="{FF2B5EF4-FFF2-40B4-BE49-F238E27FC236}">
              <a16:creationId xmlns:a16="http://schemas.microsoft.com/office/drawing/2014/main" id="{00000000-0008-0000-0600-00009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50" name="Text Box 38" hidden="1">
          <a:extLst>
            <a:ext uri="{FF2B5EF4-FFF2-40B4-BE49-F238E27FC236}">
              <a16:creationId xmlns:a16="http://schemas.microsoft.com/office/drawing/2014/main" id="{00000000-0008-0000-0600-00009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51" name="Text Box 38" hidden="1">
          <a:extLst>
            <a:ext uri="{FF2B5EF4-FFF2-40B4-BE49-F238E27FC236}">
              <a16:creationId xmlns:a16="http://schemas.microsoft.com/office/drawing/2014/main" id="{00000000-0008-0000-0600-00009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52" name="Text Box 38" hidden="1">
          <a:extLst>
            <a:ext uri="{FF2B5EF4-FFF2-40B4-BE49-F238E27FC236}">
              <a16:creationId xmlns:a16="http://schemas.microsoft.com/office/drawing/2014/main" id="{00000000-0008-0000-0600-00009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53" name="Text Box 38" hidden="1">
          <a:extLst>
            <a:ext uri="{FF2B5EF4-FFF2-40B4-BE49-F238E27FC236}">
              <a16:creationId xmlns:a16="http://schemas.microsoft.com/office/drawing/2014/main" id="{00000000-0008-0000-0600-00009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54" name="Text Box 38" hidden="1">
          <a:extLst>
            <a:ext uri="{FF2B5EF4-FFF2-40B4-BE49-F238E27FC236}">
              <a16:creationId xmlns:a16="http://schemas.microsoft.com/office/drawing/2014/main" id="{00000000-0008-0000-0600-00009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55" name="Text Box 38" hidden="1">
          <a:extLst>
            <a:ext uri="{FF2B5EF4-FFF2-40B4-BE49-F238E27FC236}">
              <a16:creationId xmlns:a16="http://schemas.microsoft.com/office/drawing/2014/main" id="{00000000-0008-0000-0600-00009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56" name="Text Box 38" hidden="1">
          <a:extLst>
            <a:ext uri="{FF2B5EF4-FFF2-40B4-BE49-F238E27FC236}">
              <a16:creationId xmlns:a16="http://schemas.microsoft.com/office/drawing/2014/main" id="{00000000-0008-0000-0600-00009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57" name="Text Box 38" hidden="1">
          <a:extLst>
            <a:ext uri="{FF2B5EF4-FFF2-40B4-BE49-F238E27FC236}">
              <a16:creationId xmlns:a16="http://schemas.microsoft.com/office/drawing/2014/main" id="{00000000-0008-0000-0600-00009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58" name="Text Box 38" hidden="1">
          <a:extLst>
            <a:ext uri="{FF2B5EF4-FFF2-40B4-BE49-F238E27FC236}">
              <a16:creationId xmlns:a16="http://schemas.microsoft.com/office/drawing/2014/main" id="{00000000-0008-0000-0600-00009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59" name="Text Box 38" hidden="1">
          <a:extLst>
            <a:ext uri="{FF2B5EF4-FFF2-40B4-BE49-F238E27FC236}">
              <a16:creationId xmlns:a16="http://schemas.microsoft.com/office/drawing/2014/main" id="{00000000-0008-0000-0600-00009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"/>
    <xdr:sp macro="" textlink="">
      <xdr:nvSpPr>
        <xdr:cNvPr id="2460" name="Text Box 38" hidden="1">
          <a:extLst>
            <a:ext uri="{FF2B5EF4-FFF2-40B4-BE49-F238E27FC236}">
              <a16:creationId xmlns:a16="http://schemas.microsoft.com/office/drawing/2014/main" id="{00000000-0008-0000-0600-00009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57175"/>
    <xdr:sp macro="" textlink="">
      <xdr:nvSpPr>
        <xdr:cNvPr id="2461" name="Text Box 38" hidden="1">
          <a:extLst>
            <a:ext uri="{FF2B5EF4-FFF2-40B4-BE49-F238E27FC236}">
              <a16:creationId xmlns:a16="http://schemas.microsoft.com/office/drawing/2014/main" id="{00000000-0008-0000-0600-00009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80975"/>
    <xdr:sp macro="" textlink="">
      <xdr:nvSpPr>
        <xdr:cNvPr id="2462" name="Text Box 3" hidden="1">
          <a:extLst>
            <a:ext uri="{FF2B5EF4-FFF2-40B4-BE49-F238E27FC236}">
              <a16:creationId xmlns:a16="http://schemas.microsoft.com/office/drawing/2014/main" id="{00000000-0008-0000-0600-00009E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3" name="Text Box 2" hidden="1">
          <a:extLst>
            <a:ext uri="{FF2B5EF4-FFF2-40B4-BE49-F238E27FC236}">
              <a16:creationId xmlns:a16="http://schemas.microsoft.com/office/drawing/2014/main" id="{00000000-0008-0000-0600-00009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4" name="Text Box 6" hidden="1">
          <a:extLst>
            <a:ext uri="{FF2B5EF4-FFF2-40B4-BE49-F238E27FC236}">
              <a16:creationId xmlns:a16="http://schemas.microsoft.com/office/drawing/2014/main" id="{00000000-0008-0000-0600-0000A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5" name="Text Box 7" hidden="1">
          <a:extLst>
            <a:ext uri="{FF2B5EF4-FFF2-40B4-BE49-F238E27FC236}">
              <a16:creationId xmlns:a16="http://schemas.microsoft.com/office/drawing/2014/main" id="{00000000-0008-0000-0600-0000A1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6" name="Text Box 8" hidden="1">
          <a:extLst>
            <a:ext uri="{FF2B5EF4-FFF2-40B4-BE49-F238E27FC236}">
              <a16:creationId xmlns:a16="http://schemas.microsoft.com/office/drawing/2014/main" id="{00000000-0008-0000-0600-0000A2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7" name="Text Box 9" hidden="1">
          <a:extLst>
            <a:ext uri="{FF2B5EF4-FFF2-40B4-BE49-F238E27FC236}">
              <a16:creationId xmlns:a16="http://schemas.microsoft.com/office/drawing/2014/main" id="{00000000-0008-0000-0600-0000A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68" name="Text Box 10" hidden="1">
          <a:extLst>
            <a:ext uri="{FF2B5EF4-FFF2-40B4-BE49-F238E27FC236}">
              <a16:creationId xmlns:a16="http://schemas.microsoft.com/office/drawing/2014/main" id="{00000000-0008-0000-0600-0000A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69" name="Text Box 11" hidden="1">
          <a:extLst>
            <a:ext uri="{FF2B5EF4-FFF2-40B4-BE49-F238E27FC236}">
              <a16:creationId xmlns:a16="http://schemas.microsoft.com/office/drawing/2014/main" id="{00000000-0008-0000-0600-0000A5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70" name="Text Box 12" hidden="1">
          <a:extLst>
            <a:ext uri="{FF2B5EF4-FFF2-40B4-BE49-F238E27FC236}">
              <a16:creationId xmlns:a16="http://schemas.microsoft.com/office/drawing/2014/main" id="{00000000-0008-0000-0600-0000A6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71" name="Text Box 13" hidden="1">
          <a:extLst>
            <a:ext uri="{FF2B5EF4-FFF2-40B4-BE49-F238E27FC236}">
              <a16:creationId xmlns:a16="http://schemas.microsoft.com/office/drawing/2014/main" id="{00000000-0008-0000-0600-0000A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72" name="Text Box 14" hidden="1">
          <a:extLst>
            <a:ext uri="{FF2B5EF4-FFF2-40B4-BE49-F238E27FC236}">
              <a16:creationId xmlns:a16="http://schemas.microsoft.com/office/drawing/2014/main" id="{00000000-0008-0000-0600-0000A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73" name="Text Box 15" hidden="1">
          <a:extLst>
            <a:ext uri="{FF2B5EF4-FFF2-40B4-BE49-F238E27FC236}">
              <a16:creationId xmlns:a16="http://schemas.microsoft.com/office/drawing/2014/main" id="{00000000-0008-0000-0600-0000A9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74" name="Text Box 16" hidden="1">
          <a:extLst>
            <a:ext uri="{FF2B5EF4-FFF2-40B4-BE49-F238E27FC236}">
              <a16:creationId xmlns:a16="http://schemas.microsoft.com/office/drawing/2014/main" id="{00000000-0008-0000-0600-0000AA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75" name="Text Box 17" hidden="1">
          <a:extLst>
            <a:ext uri="{FF2B5EF4-FFF2-40B4-BE49-F238E27FC236}">
              <a16:creationId xmlns:a16="http://schemas.microsoft.com/office/drawing/2014/main" id="{00000000-0008-0000-0600-0000A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76" name="Text Box 18" hidden="1">
          <a:extLst>
            <a:ext uri="{FF2B5EF4-FFF2-40B4-BE49-F238E27FC236}">
              <a16:creationId xmlns:a16="http://schemas.microsoft.com/office/drawing/2014/main" id="{00000000-0008-0000-0600-0000A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77" name="Text Box 19" hidden="1">
          <a:extLst>
            <a:ext uri="{FF2B5EF4-FFF2-40B4-BE49-F238E27FC236}">
              <a16:creationId xmlns:a16="http://schemas.microsoft.com/office/drawing/2014/main" id="{00000000-0008-0000-0600-0000AD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78" name="Text Box 20" hidden="1">
          <a:extLst>
            <a:ext uri="{FF2B5EF4-FFF2-40B4-BE49-F238E27FC236}">
              <a16:creationId xmlns:a16="http://schemas.microsoft.com/office/drawing/2014/main" id="{00000000-0008-0000-0600-0000AE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79" name="Text Box 22" hidden="1">
          <a:extLst>
            <a:ext uri="{FF2B5EF4-FFF2-40B4-BE49-F238E27FC236}">
              <a16:creationId xmlns:a16="http://schemas.microsoft.com/office/drawing/2014/main" id="{00000000-0008-0000-0600-0000AF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0" name="Text Box 23" hidden="1">
          <a:extLst>
            <a:ext uri="{FF2B5EF4-FFF2-40B4-BE49-F238E27FC236}">
              <a16:creationId xmlns:a16="http://schemas.microsoft.com/office/drawing/2014/main" id="{00000000-0008-0000-0600-0000B0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81" name="Text Box 24" hidden="1">
          <a:extLst>
            <a:ext uri="{FF2B5EF4-FFF2-40B4-BE49-F238E27FC236}">
              <a16:creationId xmlns:a16="http://schemas.microsoft.com/office/drawing/2014/main" id="{00000000-0008-0000-0600-0000B1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82" name="Text Box 25" hidden="1">
          <a:extLst>
            <a:ext uri="{FF2B5EF4-FFF2-40B4-BE49-F238E27FC236}">
              <a16:creationId xmlns:a16="http://schemas.microsoft.com/office/drawing/2014/main" id="{00000000-0008-0000-0600-0000B2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3" name="Text Box 3" hidden="1">
          <a:extLst>
            <a:ext uri="{FF2B5EF4-FFF2-40B4-BE49-F238E27FC236}">
              <a16:creationId xmlns:a16="http://schemas.microsoft.com/office/drawing/2014/main" id="{00000000-0008-0000-0600-0000B3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4" name="Text Box 4" hidden="1">
          <a:extLst>
            <a:ext uri="{FF2B5EF4-FFF2-40B4-BE49-F238E27FC236}">
              <a16:creationId xmlns:a16="http://schemas.microsoft.com/office/drawing/2014/main" id="{00000000-0008-0000-0600-0000B4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5" name="Text Box 5" hidden="1">
          <a:extLst>
            <a:ext uri="{FF2B5EF4-FFF2-40B4-BE49-F238E27FC236}">
              <a16:creationId xmlns:a16="http://schemas.microsoft.com/office/drawing/2014/main" id="{00000000-0008-0000-0600-0000B5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6" name="Text Box 6" hidden="1">
          <a:extLst>
            <a:ext uri="{FF2B5EF4-FFF2-40B4-BE49-F238E27FC236}">
              <a16:creationId xmlns:a16="http://schemas.microsoft.com/office/drawing/2014/main" id="{00000000-0008-0000-0600-0000B6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7" name="Text Box 7" hidden="1">
          <a:extLst>
            <a:ext uri="{FF2B5EF4-FFF2-40B4-BE49-F238E27FC236}">
              <a16:creationId xmlns:a16="http://schemas.microsoft.com/office/drawing/2014/main" id="{00000000-0008-0000-0600-0000B7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8" name="Text Box 8" hidden="1">
          <a:extLst>
            <a:ext uri="{FF2B5EF4-FFF2-40B4-BE49-F238E27FC236}">
              <a16:creationId xmlns:a16="http://schemas.microsoft.com/office/drawing/2014/main" id="{00000000-0008-0000-0600-0000B8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89" name="Text Box 17" hidden="1">
          <a:extLst>
            <a:ext uri="{FF2B5EF4-FFF2-40B4-BE49-F238E27FC236}">
              <a16:creationId xmlns:a16="http://schemas.microsoft.com/office/drawing/2014/main" id="{00000000-0008-0000-0600-0000B9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90" name="Text Box 54" hidden="1">
          <a:extLst>
            <a:ext uri="{FF2B5EF4-FFF2-40B4-BE49-F238E27FC236}">
              <a16:creationId xmlns:a16="http://schemas.microsoft.com/office/drawing/2014/main" id="{00000000-0008-0000-0600-0000BA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91" name="Text Box 55" hidden="1">
          <a:extLst>
            <a:ext uri="{FF2B5EF4-FFF2-40B4-BE49-F238E27FC236}">
              <a16:creationId xmlns:a16="http://schemas.microsoft.com/office/drawing/2014/main" id="{00000000-0008-0000-0600-0000BB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92" name="Text Box 56" hidden="1">
          <a:extLst>
            <a:ext uri="{FF2B5EF4-FFF2-40B4-BE49-F238E27FC236}">
              <a16:creationId xmlns:a16="http://schemas.microsoft.com/office/drawing/2014/main" id="{00000000-0008-0000-0600-0000BC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 macro="" textlink="">
      <xdr:nvSpPr>
        <xdr:cNvPr id="2493" name="Text Box 57" hidden="1">
          <a:extLst>
            <a:ext uri="{FF2B5EF4-FFF2-40B4-BE49-F238E27FC236}">
              <a16:creationId xmlns:a16="http://schemas.microsoft.com/office/drawing/2014/main" id="{00000000-0008-0000-0600-0000BD090000}"/>
            </a:ext>
          </a:extLst>
        </xdr:cNvPr>
        <xdr:cNvSpPr txBox="1">
          <a:spLocks noChangeArrowheads="1"/>
        </xdr:cNvSpPr>
      </xdr:nvSpPr>
      <xdr:spPr bwMode="auto">
        <a:xfrm>
          <a:off x="3057525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4" name="Text Box 11" hidden="1">
          <a:extLst>
            <a:ext uri="{FF2B5EF4-FFF2-40B4-BE49-F238E27FC236}">
              <a16:creationId xmlns:a16="http://schemas.microsoft.com/office/drawing/2014/main" id="{00000000-0008-0000-0600-0000BE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5" name="Text Box 12" hidden="1">
          <a:extLst>
            <a:ext uri="{FF2B5EF4-FFF2-40B4-BE49-F238E27FC236}">
              <a16:creationId xmlns:a16="http://schemas.microsoft.com/office/drawing/2014/main" id="{00000000-0008-0000-0600-0000BF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6" name="Text Box 15" hidden="1">
          <a:extLst>
            <a:ext uri="{FF2B5EF4-FFF2-40B4-BE49-F238E27FC236}">
              <a16:creationId xmlns:a16="http://schemas.microsoft.com/office/drawing/2014/main" id="{00000000-0008-0000-0600-0000C0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7" name="Text Box 16" hidden="1">
          <a:extLst>
            <a:ext uri="{FF2B5EF4-FFF2-40B4-BE49-F238E27FC236}">
              <a16:creationId xmlns:a16="http://schemas.microsoft.com/office/drawing/2014/main" id="{00000000-0008-0000-0600-0000C1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8" name="Text Box 19" hidden="1">
          <a:extLst>
            <a:ext uri="{FF2B5EF4-FFF2-40B4-BE49-F238E27FC236}">
              <a16:creationId xmlns:a16="http://schemas.microsoft.com/office/drawing/2014/main" id="{00000000-0008-0000-0600-0000C2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499" name="Text Box 20" hidden="1">
          <a:extLst>
            <a:ext uri="{FF2B5EF4-FFF2-40B4-BE49-F238E27FC236}">
              <a16:creationId xmlns:a16="http://schemas.microsoft.com/office/drawing/2014/main" id="{00000000-0008-0000-0600-0000C3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500" name="Text Box 24" hidden="1">
          <a:extLst>
            <a:ext uri="{FF2B5EF4-FFF2-40B4-BE49-F238E27FC236}">
              <a16:creationId xmlns:a16="http://schemas.microsoft.com/office/drawing/2014/main" id="{00000000-0008-0000-0600-0000C4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38</xdr:row>
      <xdr:rowOff>0</xdr:rowOff>
    </xdr:from>
    <xdr:ext cx="76200" cy="200025"/>
    <xdr:sp macro="" textlink="">
      <xdr:nvSpPr>
        <xdr:cNvPr id="2501" name="Text Box 25" hidden="1">
          <a:extLst>
            <a:ext uri="{FF2B5EF4-FFF2-40B4-BE49-F238E27FC236}">
              <a16:creationId xmlns:a16="http://schemas.microsoft.com/office/drawing/2014/main" id="{00000000-0008-0000-0600-0000C5090000}"/>
            </a:ext>
          </a:extLst>
        </xdr:cNvPr>
        <xdr:cNvSpPr txBox="1">
          <a:spLocks noChangeArrowheads="1"/>
        </xdr:cNvSpPr>
      </xdr:nvSpPr>
      <xdr:spPr bwMode="auto">
        <a:xfrm>
          <a:off x="1162050" y="2090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ana\Desktop\tornike%20dvali%20%201\&#4311;&#4317;&#4320;&#4316;&#4312;&#4313;&#4308;%20&#4307;&#4309;&#4304;&#4314;&#4312;&#4321;&#4322;&#4304;&#4307;&#4312;&#4317;&#4316;&#4312;&#4321;%20&#4320;&#4308;&#4304;&#4305;&#4312;&#4314;&#4312;&#4322;&#4304;&#4330;&#4312;&#4304;%20%20&#4304;&#4322;&#4320;&#4304;&#4325;&#4330;&#4312;&#4317;&#4316;&#4308;&#4305;&#4312;&#43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p"/>
      <sheetName val="განმარტებითი ბარათი "/>
      <sheetName val="ნაკრები"/>
      <sheetName val="sareabilitacio"/>
      <sheetName val="gare eleqtro"/>
      <sheetName val="atraqcione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3:IV28"/>
  <sheetViews>
    <sheetView topLeftCell="A7" workbookViewId="0">
      <selection activeCell="P20" sqref="P20"/>
    </sheetView>
  </sheetViews>
  <sheetFormatPr defaultRowHeight="12.75"/>
  <cols>
    <col min="1" max="16384" width="9.140625" style="22"/>
  </cols>
  <sheetData>
    <row r="3" spans="1:256" ht="18.75" customHeight="1">
      <c r="D3" s="419"/>
      <c r="E3" s="419"/>
      <c r="F3" s="419"/>
      <c r="G3" s="419"/>
      <c r="H3" s="419"/>
      <c r="I3" s="419"/>
      <c r="J3" s="419"/>
      <c r="K3" s="419"/>
      <c r="L3" s="419"/>
    </row>
    <row r="7" spans="1:256" ht="28.5">
      <c r="A7" s="27"/>
      <c r="B7" s="27"/>
      <c r="C7" s="27"/>
      <c r="D7" s="28"/>
      <c r="E7" s="28"/>
      <c r="F7" s="28"/>
      <c r="G7" s="28"/>
      <c r="H7" s="28"/>
      <c r="I7" s="28"/>
      <c r="J7" s="28"/>
      <c r="K7" s="29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11" customHeight="1">
      <c r="A8" s="27"/>
      <c r="B8" s="27"/>
      <c r="C8" s="30"/>
      <c r="D8" s="420" t="s">
        <v>355</v>
      </c>
      <c r="E8" s="420"/>
      <c r="F8" s="420"/>
      <c r="G8" s="420"/>
      <c r="H8" s="420"/>
      <c r="I8" s="420"/>
      <c r="J8" s="420"/>
      <c r="K8" s="421"/>
      <c r="L8" s="421"/>
      <c r="M8" s="42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27">
      <c r="A9" s="27"/>
      <c r="B9" s="27"/>
      <c r="C9" s="30"/>
      <c r="D9" s="422"/>
      <c r="E9" s="422"/>
      <c r="F9" s="422"/>
      <c r="G9" s="422"/>
      <c r="H9" s="422"/>
      <c r="I9" s="422"/>
      <c r="J9" s="422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>
      <c r="K10" s="31"/>
    </row>
    <row r="11" spans="1:256">
      <c r="K11" s="31"/>
    </row>
    <row r="12" spans="1:256" ht="28.5">
      <c r="A12" s="27"/>
      <c r="B12" s="27"/>
      <c r="C12" s="30"/>
      <c r="D12" s="423" t="s">
        <v>66</v>
      </c>
      <c r="E12" s="423"/>
      <c r="F12" s="423"/>
      <c r="G12" s="423"/>
      <c r="H12" s="423"/>
      <c r="I12" s="423"/>
      <c r="J12" s="423"/>
      <c r="K12" s="421"/>
      <c r="L12" s="421"/>
      <c r="M12" s="421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>
      <c r="A13" s="27"/>
      <c r="B13" s="27"/>
      <c r="C13" s="30"/>
      <c r="D13" s="32"/>
      <c r="E13" s="32"/>
      <c r="F13" s="32"/>
      <c r="G13" s="32"/>
      <c r="H13" s="32"/>
      <c r="I13" s="32"/>
      <c r="J13" s="32"/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>
      <c r="A14" s="27"/>
      <c r="B14" s="27"/>
      <c r="C14" s="30"/>
      <c r="D14" s="32"/>
      <c r="E14" s="32"/>
      <c r="F14" s="32"/>
      <c r="G14" s="32"/>
      <c r="H14" s="32"/>
      <c r="I14" s="32"/>
      <c r="J14" s="32"/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27">
      <c r="A15" s="27"/>
      <c r="B15" s="27"/>
      <c r="C15" s="30"/>
      <c r="D15" s="33"/>
      <c r="E15" s="33"/>
      <c r="F15" s="417"/>
      <c r="G15" s="424"/>
      <c r="H15" s="424"/>
      <c r="I15" s="424"/>
      <c r="J15" s="424"/>
      <c r="K15" s="34"/>
      <c r="L15" s="35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27">
      <c r="A16" s="27"/>
      <c r="B16" s="27"/>
      <c r="C16" s="30"/>
      <c r="D16" s="33"/>
      <c r="E16" s="33"/>
      <c r="F16" s="425"/>
      <c r="G16" s="426"/>
      <c r="H16" s="426"/>
      <c r="I16" s="426"/>
      <c r="J16" s="426"/>
      <c r="K16" s="427"/>
      <c r="L16" s="4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>
      <c r="A17" s="27"/>
      <c r="B17" s="27"/>
      <c r="C17" s="30"/>
      <c r="D17" s="30"/>
      <c r="E17" s="30"/>
      <c r="F17" s="30"/>
      <c r="G17" s="30"/>
      <c r="H17" s="30"/>
      <c r="I17" s="30"/>
      <c r="J17" s="30"/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>
      <c r="A18" s="27"/>
      <c r="B18" s="27"/>
      <c r="C18" s="30"/>
      <c r="D18" s="30"/>
      <c r="E18" s="30"/>
      <c r="F18" s="30"/>
      <c r="G18" s="30"/>
      <c r="H18" s="30"/>
      <c r="I18" s="30"/>
      <c r="J18" s="30"/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>
      <c r="A19" s="27"/>
      <c r="B19" s="27"/>
      <c r="C19" s="30"/>
      <c r="D19" s="30"/>
      <c r="E19" s="30"/>
      <c r="F19" s="30"/>
      <c r="G19" s="30"/>
      <c r="H19" s="30"/>
      <c r="I19" s="30"/>
      <c r="J19" s="30"/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>
      <c r="A20" s="27"/>
      <c r="B20" s="27"/>
      <c r="C20" s="30"/>
      <c r="D20" s="30"/>
      <c r="E20" s="30"/>
      <c r="F20" s="30"/>
      <c r="G20" s="30"/>
      <c r="H20" s="30"/>
      <c r="I20" s="30"/>
      <c r="J20" s="30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>
      <c r="A21" s="27"/>
      <c r="B21" s="27"/>
      <c r="C21" s="30"/>
      <c r="D21" s="30"/>
      <c r="E21" s="30"/>
      <c r="F21" s="30"/>
      <c r="G21" s="30"/>
      <c r="H21" s="30"/>
      <c r="I21" s="30"/>
      <c r="J21" s="30"/>
      <c r="K21" s="29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>
      <c r="A22" s="27"/>
      <c r="B22" s="27"/>
      <c r="C22" s="30"/>
      <c r="K22" s="2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>
      <c r="A23" s="27"/>
      <c r="B23" s="27"/>
      <c r="C23" s="30"/>
      <c r="D23" s="30"/>
      <c r="E23" s="30"/>
      <c r="F23" s="30"/>
      <c r="G23" s="30"/>
      <c r="H23" s="30"/>
      <c r="I23" s="30"/>
      <c r="J23" s="30"/>
      <c r="K23" s="29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>
      <c r="A24" s="27"/>
      <c r="B24" s="27"/>
      <c r="C24" s="30"/>
      <c r="D24" s="30"/>
      <c r="E24" s="30"/>
      <c r="F24" s="30"/>
      <c r="G24" s="30"/>
      <c r="H24" s="30"/>
      <c r="I24" s="30"/>
      <c r="J24" s="30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8" spans="1:256" ht="16.5" customHeight="1">
      <c r="F28" s="417" t="s">
        <v>354</v>
      </c>
      <c r="G28" s="418"/>
      <c r="H28" s="418"/>
      <c r="I28" s="418"/>
      <c r="J28" s="418"/>
      <c r="K28" s="418"/>
      <c r="L28" s="418"/>
    </row>
  </sheetData>
  <mergeCells count="7">
    <mergeCell ref="F28:L28"/>
    <mergeCell ref="D3:L3"/>
    <mergeCell ref="D8:M8"/>
    <mergeCell ref="D9:J9"/>
    <mergeCell ref="D12:M12"/>
    <mergeCell ref="F15:J15"/>
    <mergeCell ref="F16:L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Q32"/>
  <sheetViews>
    <sheetView tabSelected="1" zoomScaleNormal="100" zoomScaleSheetLayoutView="100" workbookViewId="0">
      <selection activeCell="D28" sqref="D28"/>
    </sheetView>
  </sheetViews>
  <sheetFormatPr defaultColWidth="9" defaultRowHeight="13.5"/>
  <cols>
    <col min="1" max="1" width="4" style="25" customWidth="1"/>
    <col min="2" max="2" width="5.140625" style="2" customWidth="1"/>
    <col min="3" max="3" width="12.28515625" style="2" customWidth="1"/>
    <col min="4" max="4" width="47.7109375" style="2" customWidth="1"/>
    <col min="5" max="5" width="12.28515625" style="2" customWidth="1"/>
    <col min="6" max="6" width="14.7109375" style="2" customWidth="1"/>
    <col min="7" max="7" width="11.140625" style="2" customWidth="1"/>
    <col min="8" max="8" width="10.42578125" style="2" customWidth="1"/>
    <col min="9" max="9" width="10.28515625" style="2" customWidth="1"/>
    <col min="10" max="10" width="11" style="2" customWidth="1"/>
    <col min="11" max="11" width="7.140625" style="2" customWidth="1"/>
    <col min="12" max="12" width="7.42578125" style="2" customWidth="1"/>
    <col min="13" max="13" width="13.28515625" style="2" customWidth="1"/>
    <col min="14" max="16384" width="9" style="2"/>
  </cols>
  <sheetData>
    <row r="1" spans="1:11" s="20" customFormat="1" ht="60.75" customHeight="1">
      <c r="B1" s="428" t="s">
        <v>355</v>
      </c>
      <c r="C1" s="428"/>
      <c r="D1" s="428"/>
      <c r="E1" s="428"/>
      <c r="F1" s="428"/>
      <c r="G1" s="428"/>
      <c r="H1" s="428"/>
      <c r="I1" s="428"/>
    </row>
    <row r="2" spans="1:11">
      <c r="B2" s="429" t="s">
        <v>64</v>
      </c>
      <c r="C2" s="429"/>
      <c r="D2" s="429"/>
      <c r="E2" s="429"/>
      <c r="F2" s="429"/>
      <c r="G2" s="429"/>
      <c r="H2" s="429"/>
      <c r="I2" s="429"/>
    </row>
    <row r="4" spans="1:11" ht="15.75">
      <c r="B4" s="430" t="s">
        <v>85</v>
      </c>
      <c r="C4" s="430"/>
      <c r="D4" s="430"/>
      <c r="E4" s="430"/>
      <c r="F4" s="430"/>
      <c r="G4" s="430"/>
      <c r="H4" s="430"/>
      <c r="I4" s="430"/>
    </row>
    <row r="5" spans="1:11" ht="15.75">
      <c r="B5" s="430"/>
      <c r="C5" s="430"/>
      <c r="D5" s="430"/>
      <c r="E5" s="430"/>
      <c r="F5" s="430"/>
      <c r="G5" s="430"/>
      <c r="H5" s="430"/>
      <c r="I5" s="430"/>
    </row>
    <row r="6" spans="1:11" ht="15.75">
      <c r="B6" s="431"/>
      <c r="C6" s="431"/>
      <c r="D6" s="431"/>
      <c r="E6" s="432" t="s">
        <v>63</v>
      </c>
      <c r="F6" s="432"/>
      <c r="G6" s="26">
        <f>I14</f>
        <v>0</v>
      </c>
      <c r="H6" s="433" t="s">
        <v>49</v>
      </c>
      <c r="I6" s="433"/>
    </row>
    <row r="7" spans="1:11" ht="81">
      <c r="B7" s="18" t="s">
        <v>62</v>
      </c>
      <c r="C7" s="18" t="s">
        <v>3</v>
      </c>
      <c r="D7" s="18" t="s">
        <v>50</v>
      </c>
      <c r="E7" s="18" t="s">
        <v>46</v>
      </c>
      <c r="F7" s="18" t="s">
        <v>42</v>
      </c>
      <c r="G7" s="19" t="s">
        <v>61</v>
      </c>
      <c r="H7" s="18" t="s">
        <v>60</v>
      </c>
      <c r="I7" s="18" t="s">
        <v>59</v>
      </c>
    </row>
    <row r="8" spans="1:11">
      <c r="B8" s="17">
        <v>1</v>
      </c>
      <c r="C8" s="17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</row>
    <row r="9" spans="1:11" ht="14.25" customHeight="1">
      <c r="B9" s="14" t="s">
        <v>58</v>
      </c>
      <c r="C9" s="14" t="s">
        <v>57</v>
      </c>
      <c r="D9" s="13" t="s">
        <v>46</v>
      </c>
      <c r="E9" s="24">
        <f>samsheneblo!I5</f>
        <v>0</v>
      </c>
      <c r="F9" s="24"/>
      <c r="G9" s="24"/>
      <c r="H9" s="24"/>
      <c r="I9" s="24">
        <f>E9+F9+G9+H9</f>
        <v>0</v>
      </c>
      <c r="J9" s="15"/>
    </row>
    <row r="10" spans="1:11" ht="27">
      <c r="B10" s="14" t="s">
        <v>56</v>
      </c>
      <c r="C10" s="14" t="s">
        <v>55</v>
      </c>
      <c r="D10" s="13" t="s">
        <v>322</v>
      </c>
      <c r="E10" s="24">
        <f>'wyal-kanal,vent '!I4</f>
        <v>0</v>
      </c>
      <c r="F10" s="24"/>
      <c r="G10" s="24"/>
      <c r="H10" s="24"/>
      <c r="I10" s="24">
        <f>E10+F10+G10+H10</f>
        <v>0</v>
      </c>
      <c r="J10" s="15"/>
    </row>
    <row r="11" spans="1:11" s="21" customFormat="1">
      <c r="A11" s="25"/>
      <c r="B11" s="14" t="s">
        <v>54</v>
      </c>
      <c r="C11" s="14" t="s">
        <v>53</v>
      </c>
      <c r="D11" s="13" t="s">
        <v>30</v>
      </c>
      <c r="E11" s="24"/>
      <c r="F11" s="24">
        <f>'eleqtro '!G43/1000</f>
        <v>0</v>
      </c>
      <c r="G11" s="24"/>
      <c r="H11" s="24"/>
      <c r="I11" s="24">
        <f>F11</f>
        <v>0</v>
      </c>
      <c r="J11" s="15"/>
    </row>
    <row r="12" spans="1:11">
      <c r="B12" s="14" t="s">
        <v>52</v>
      </c>
      <c r="C12" s="14" t="s">
        <v>51</v>
      </c>
      <c r="D12" s="13" t="s">
        <v>43</v>
      </c>
      <c r="E12" s="24">
        <f>gatboba!H5</f>
        <v>0</v>
      </c>
      <c r="F12" s="24"/>
      <c r="G12" s="24"/>
      <c r="H12" s="24"/>
      <c r="I12" s="24">
        <f>E12</f>
        <v>0</v>
      </c>
      <c r="J12" s="15"/>
    </row>
    <row r="13" spans="1:11" s="25" customFormat="1">
      <c r="B13" s="14" t="s">
        <v>347</v>
      </c>
      <c r="C13" s="14" t="s">
        <v>348</v>
      </c>
      <c r="D13" s="13" t="s">
        <v>324</v>
      </c>
      <c r="E13" s="24"/>
      <c r="F13" s="24">
        <f>'susti denebi'!G45/1000</f>
        <v>0</v>
      </c>
      <c r="G13" s="24"/>
      <c r="H13" s="24"/>
      <c r="I13" s="24">
        <f>F13</f>
        <v>0</v>
      </c>
      <c r="J13" s="15"/>
    </row>
    <row r="14" spans="1:11">
      <c r="B14" s="14"/>
      <c r="C14" s="14"/>
      <c r="D14" s="13" t="s">
        <v>8</v>
      </c>
      <c r="E14" s="24">
        <f>SUM(E9:E13)</f>
        <v>0</v>
      </c>
      <c r="F14" s="24">
        <f>SUM(F9:F13)</f>
        <v>0</v>
      </c>
      <c r="G14" s="24"/>
      <c r="H14" s="24"/>
      <c r="I14" s="24">
        <f>SUM(I9:I13)</f>
        <v>0</v>
      </c>
      <c r="J14" s="10"/>
      <c r="K14" s="9"/>
    </row>
    <row r="15" spans="1:11">
      <c r="B15" s="12"/>
      <c r="C15" s="12"/>
      <c r="D15" s="11"/>
      <c r="E15" s="10"/>
      <c r="F15" s="10"/>
      <c r="G15" s="10"/>
      <c r="H15" s="10"/>
      <c r="I15" s="10"/>
      <c r="J15" s="10"/>
      <c r="K15" s="9"/>
    </row>
    <row r="16" spans="1:11">
      <c r="B16" s="12"/>
      <c r="C16" s="12"/>
      <c r="D16" s="11"/>
      <c r="E16" s="10"/>
      <c r="F16" s="10"/>
      <c r="G16" s="10"/>
      <c r="H16" s="10"/>
      <c r="I16" s="10"/>
      <c r="J16" s="10"/>
      <c r="K16" s="9"/>
    </row>
    <row r="17" spans="2:17" s="22" customFormat="1" ht="16.5">
      <c r="F17" s="36"/>
      <c r="J17" s="23"/>
      <c r="K17" s="23"/>
      <c r="L17" s="23"/>
      <c r="M17" s="23"/>
      <c r="N17" s="23"/>
      <c r="O17" s="23"/>
      <c r="P17" s="1"/>
      <c r="Q17" s="23"/>
    </row>
    <row r="18" spans="2:17" ht="15.75">
      <c r="B18" s="7"/>
      <c r="C18" s="6"/>
      <c r="D18" s="5"/>
      <c r="E18" s="5"/>
      <c r="F18" s="5"/>
      <c r="G18" s="5"/>
      <c r="H18" s="5"/>
      <c r="I18" s="8"/>
    </row>
    <row r="19" spans="2:17" ht="15.75">
      <c r="B19" s="7"/>
      <c r="C19" s="7"/>
      <c r="D19" s="6"/>
      <c r="E19" s="5"/>
      <c r="F19" s="5"/>
      <c r="G19" s="5"/>
      <c r="H19" s="5"/>
      <c r="I19" s="5"/>
      <c r="J19" s="8"/>
    </row>
    <row r="20" spans="2:17" ht="15.75">
      <c r="B20" s="7"/>
      <c r="C20" s="7"/>
      <c r="D20" s="6"/>
      <c r="E20" s="5"/>
      <c r="F20" s="5"/>
      <c r="G20" s="5"/>
      <c r="H20" s="5"/>
      <c r="I20" s="5"/>
      <c r="J20" s="8"/>
    </row>
    <row r="21" spans="2:17" ht="15.75">
      <c r="B21" s="7"/>
      <c r="C21" s="7"/>
      <c r="D21" s="6"/>
      <c r="E21" s="5"/>
      <c r="F21" s="5"/>
      <c r="G21" s="5"/>
      <c r="H21" s="5"/>
      <c r="I21" s="5"/>
    </row>
    <row r="22" spans="2:17" ht="15.75">
      <c r="B22" s="7"/>
      <c r="C22" s="7"/>
      <c r="D22" s="6"/>
      <c r="E22" s="5"/>
      <c r="F22" s="5"/>
      <c r="G22" s="5"/>
      <c r="H22" s="5"/>
      <c r="I22" s="5"/>
    </row>
    <row r="23" spans="2:17" ht="15.75">
      <c r="B23" s="7"/>
      <c r="C23" s="7"/>
      <c r="D23" s="6"/>
      <c r="E23" s="5"/>
      <c r="F23" s="5"/>
      <c r="G23" s="5"/>
      <c r="H23" s="5"/>
      <c r="I23" s="5"/>
    </row>
    <row r="24" spans="2:17" ht="15.75">
      <c r="B24" s="7"/>
      <c r="C24" s="7"/>
      <c r="D24" s="6"/>
      <c r="E24" s="5"/>
      <c r="F24" s="5"/>
      <c r="G24" s="5"/>
      <c r="H24" s="5"/>
      <c r="I24" s="5"/>
    </row>
    <row r="25" spans="2:17" ht="15.75">
      <c r="B25" s="7"/>
      <c r="C25" s="7"/>
      <c r="D25" s="6"/>
      <c r="E25" s="5"/>
      <c r="F25" s="5"/>
      <c r="G25" s="5"/>
      <c r="H25" s="5"/>
      <c r="I25" s="5"/>
    </row>
    <row r="26" spans="2:17" ht="16.5">
      <c r="C26" s="4"/>
      <c r="D26" s="4"/>
      <c r="E26" s="4"/>
      <c r="F26" s="4"/>
      <c r="G26" s="4"/>
      <c r="H26" s="4"/>
      <c r="I26" s="4"/>
    </row>
    <row r="27" spans="2:17">
      <c r="C27" s="3"/>
      <c r="D27" s="3"/>
      <c r="E27" s="3"/>
      <c r="F27" s="3"/>
      <c r="G27" s="3"/>
      <c r="H27" s="3"/>
      <c r="I27" s="3"/>
    </row>
    <row r="28" spans="2:17">
      <c r="C28" s="3"/>
      <c r="D28" s="3"/>
      <c r="E28" s="3"/>
      <c r="F28" s="3"/>
      <c r="G28" s="3"/>
      <c r="H28" s="3"/>
      <c r="I28" s="3"/>
    </row>
    <row r="29" spans="2:17">
      <c r="C29" s="3"/>
      <c r="D29" s="3"/>
      <c r="E29" s="3"/>
      <c r="F29" s="3"/>
      <c r="G29" s="3"/>
      <c r="H29" s="3"/>
      <c r="I29" s="3"/>
    </row>
    <row r="30" spans="2:17">
      <c r="C30" s="3"/>
      <c r="D30" s="3"/>
      <c r="E30" s="3"/>
      <c r="F30" s="3"/>
      <c r="G30" s="3"/>
      <c r="H30" s="3"/>
      <c r="I30" s="3"/>
    </row>
    <row r="31" spans="2:17">
      <c r="C31" s="3"/>
      <c r="D31" s="3"/>
      <c r="E31" s="3"/>
      <c r="F31" s="3"/>
      <c r="G31" s="3"/>
      <c r="H31" s="3"/>
      <c r="I31" s="3"/>
    </row>
    <row r="32" spans="2:17">
      <c r="C32" s="3"/>
      <c r="D32" s="3"/>
      <c r="E32" s="3"/>
      <c r="F32" s="3"/>
      <c r="G32" s="3"/>
      <c r="H32" s="3"/>
      <c r="I32" s="3"/>
    </row>
  </sheetData>
  <sheetProtection algorithmName="SHA-512" hashValue="Hgy8gOC+GfAweTCaBh9cUIlHt/rl53Fdh8xNJurj0RAnQLIk09H8BHCoXMvQZFfHCc8QJZjuwcYBLbTqnkbVBA==" saltValue="TpCOmHLkLjxcl/d3Wx1TYA==" spinCount="100000" sheet="1" formatCells="0" formatColumns="0" formatRows="0" insertColumns="0" insertRows="0" insertHyperlinks="0" deleteColumns="0" deleteRows="0" sort="0" autoFilter="0" pivotTables="0"/>
  <mergeCells count="7">
    <mergeCell ref="B1:I1"/>
    <mergeCell ref="B2:I2"/>
    <mergeCell ref="B4:I4"/>
    <mergeCell ref="B5:I5"/>
    <mergeCell ref="B6:D6"/>
    <mergeCell ref="E6:F6"/>
    <mergeCell ref="H6:I6"/>
  </mergeCells>
  <pageMargins left="0.11811023622047245" right="0.11811023622047245" top="0.62992125984251968" bottom="0.27559055118110237" header="0.31496062992125984" footer="0.11811023622047245"/>
  <pageSetup paperSize="9" scale="95" orientation="landscape" horizontalDpi="1200" verticalDpi="12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2:J304"/>
  <sheetViews>
    <sheetView topLeftCell="A176" zoomScaleNormal="100" workbookViewId="0">
      <selection activeCell="E199" sqref="E199"/>
    </sheetView>
  </sheetViews>
  <sheetFormatPr defaultRowHeight="12.75"/>
  <cols>
    <col min="1" max="1" width="7.28515625" style="287" customWidth="1"/>
    <col min="2" max="2" width="47.28515625" style="262" customWidth="1"/>
    <col min="3" max="3" width="7.42578125" style="262" customWidth="1"/>
    <col min="4" max="4" width="8.42578125" style="288" customWidth="1"/>
    <col min="5" max="5" width="9.28515625" style="288" customWidth="1"/>
    <col min="6" max="6" width="8.28515625" style="288" customWidth="1"/>
    <col min="7" max="7" width="10.85546875" style="288" customWidth="1"/>
    <col min="8" max="8" width="10.85546875" style="289" customWidth="1"/>
    <col min="9" max="9" width="10.85546875" style="288" customWidth="1"/>
    <col min="10" max="10" width="12.85546875" style="288" customWidth="1"/>
    <col min="11" max="16384" width="9.140625" style="262"/>
  </cols>
  <sheetData>
    <row r="2" spans="1:10" s="174" customFormat="1" ht="44.25" customHeight="1">
      <c r="A2" s="437" t="s">
        <v>355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s="45" customFormat="1" ht="22.5" customHeight="1">
      <c r="A3" s="175"/>
      <c r="E3" s="176" t="s">
        <v>65</v>
      </c>
      <c r="J3" s="75"/>
    </row>
    <row r="4" spans="1:10" s="45" customFormat="1" ht="16.5">
      <c r="A4" s="177"/>
      <c r="C4" s="435"/>
      <c r="D4" s="436"/>
      <c r="E4" s="436"/>
      <c r="F4" s="436"/>
      <c r="G4" s="436"/>
      <c r="H4" s="436"/>
      <c r="I4" s="436"/>
      <c r="J4" s="436"/>
    </row>
    <row r="5" spans="1:10" s="45" customFormat="1" ht="16.5">
      <c r="A5" s="41" t="s">
        <v>0</v>
      </c>
      <c r="C5" s="178"/>
      <c r="D5" s="75"/>
      <c r="E5" s="75"/>
      <c r="F5" s="42"/>
      <c r="G5" s="42"/>
      <c r="H5" s="327" t="s">
        <v>71</v>
      </c>
      <c r="I5" s="179">
        <f>J302/1000</f>
        <v>0</v>
      </c>
      <c r="J5" s="180" t="s">
        <v>70</v>
      </c>
    </row>
    <row r="6" spans="1:10" s="45" customFormat="1" ht="17.25" customHeight="1">
      <c r="A6" s="43"/>
      <c r="B6" s="181"/>
      <c r="C6" s="181"/>
      <c r="D6" s="76"/>
      <c r="E6" s="76"/>
      <c r="F6" s="328"/>
      <c r="G6" s="77"/>
      <c r="H6" s="329" t="s">
        <v>74</v>
      </c>
      <c r="I6" s="182">
        <f>G296/1000</f>
        <v>0</v>
      </c>
      <c r="J6" s="183" t="s">
        <v>75</v>
      </c>
    </row>
    <row r="7" spans="1:10" s="79" customFormat="1" ht="15" customHeight="1">
      <c r="A7" s="438" t="s">
        <v>3</v>
      </c>
      <c r="B7" s="440" t="s">
        <v>136</v>
      </c>
      <c r="C7" s="442" t="s">
        <v>5</v>
      </c>
      <c r="D7" s="444" t="s">
        <v>137</v>
      </c>
      <c r="E7" s="445" t="s">
        <v>7</v>
      </c>
      <c r="F7" s="447" t="s">
        <v>138</v>
      </c>
      <c r="G7" s="447"/>
      <c r="H7" s="448" t="s">
        <v>139</v>
      </c>
      <c r="I7" s="448"/>
      <c r="J7" s="434" t="s">
        <v>140</v>
      </c>
    </row>
    <row r="8" spans="1:10" s="79" customFormat="1" ht="13.5">
      <c r="A8" s="439"/>
      <c r="B8" s="441"/>
      <c r="C8" s="443"/>
      <c r="D8" s="444"/>
      <c r="E8" s="446"/>
      <c r="F8" s="315" t="s">
        <v>141</v>
      </c>
      <c r="G8" s="315" t="s">
        <v>7</v>
      </c>
      <c r="H8" s="315" t="s">
        <v>141</v>
      </c>
      <c r="I8" s="315" t="s">
        <v>7</v>
      </c>
      <c r="J8" s="434"/>
    </row>
    <row r="9" spans="1:10" s="78" customFormat="1" ht="13.5">
      <c r="A9" s="317">
        <v>1</v>
      </c>
      <c r="B9" s="316">
        <v>2</v>
      </c>
      <c r="C9" s="317">
        <v>3</v>
      </c>
      <c r="D9" s="317">
        <v>4</v>
      </c>
      <c r="E9" s="317">
        <v>5</v>
      </c>
      <c r="F9" s="316">
        <v>6</v>
      </c>
      <c r="G9" s="316">
        <v>7</v>
      </c>
      <c r="H9" s="315">
        <v>8</v>
      </c>
      <c r="I9" s="315">
        <v>9</v>
      </c>
      <c r="J9" s="314">
        <v>10</v>
      </c>
    </row>
    <row r="10" spans="1:10" s="78" customFormat="1" ht="15.75">
      <c r="A10" s="317"/>
      <c r="B10" s="330" t="s">
        <v>357</v>
      </c>
      <c r="C10" s="331"/>
      <c r="D10" s="317"/>
      <c r="E10" s="317"/>
      <c r="F10" s="515"/>
      <c r="G10" s="316"/>
      <c r="H10" s="557"/>
      <c r="I10" s="315"/>
      <c r="J10" s="314"/>
    </row>
    <row r="11" spans="1:10" s="78" customFormat="1" ht="15.75">
      <c r="A11" s="184">
        <v>1</v>
      </c>
      <c r="B11" s="59" t="s">
        <v>358</v>
      </c>
      <c r="C11" s="184" t="s">
        <v>47</v>
      </c>
      <c r="D11" s="514">
        <v>30</v>
      </c>
      <c r="E11" s="165"/>
      <c r="F11" s="514">
        <v>0</v>
      </c>
      <c r="G11" s="514">
        <f t="shared" ref="G11:G17" si="0">F11*D11</f>
        <v>0</v>
      </c>
      <c r="H11" s="514"/>
      <c r="I11" s="185"/>
      <c r="J11" s="185">
        <f t="shared" ref="J11:J17" si="1">G11</f>
        <v>0</v>
      </c>
    </row>
    <row r="12" spans="1:10" s="78" customFormat="1" ht="30" customHeight="1">
      <c r="A12" s="184">
        <v>2</v>
      </c>
      <c r="B12" s="59" t="s">
        <v>360</v>
      </c>
      <c r="C12" s="184" t="s">
        <v>45</v>
      </c>
      <c r="D12" s="514">
        <v>100</v>
      </c>
      <c r="E12" s="165"/>
      <c r="F12" s="514">
        <v>0</v>
      </c>
      <c r="G12" s="514">
        <f t="shared" si="0"/>
        <v>0</v>
      </c>
      <c r="H12" s="514"/>
      <c r="I12" s="185"/>
      <c r="J12" s="185">
        <f t="shared" si="1"/>
        <v>0</v>
      </c>
    </row>
    <row r="13" spans="1:10" s="78" customFormat="1" ht="27">
      <c r="A13" s="184">
        <v>3</v>
      </c>
      <c r="B13" s="59" t="s">
        <v>359</v>
      </c>
      <c r="C13" s="184" t="s">
        <v>45</v>
      </c>
      <c r="D13" s="514">
        <v>80</v>
      </c>
      <c r="E13" s="165"/>
      <c r="F13" s="514">
        <v>0</v>
      </c>
      <c r="G13" s="514">
        <f t="shared" si="0"/>
        <v>0</v>
      </c>
      <c r="H13" s="514"/>
      <c r="I13" s="185"/>
      <c r="J13" s="185">
        <f t="shared" si="1"/>
        <v>0</v>
      </c>
    </row>
    <row r="14" spans="1:10" s="78" customFormat="1" ht="15.75">
      <c r="A14" s="184">
        <v>4</v>
      </c>
      <c r="B14" s="59" t="s">
        <v>361</v>
      </c>
      <c r="C14" s="184" t="s">
        <v>45</v>
      </c>
      <c r="D14" s="514">
        <v>30</v>
      </c>
      <c r="E14" s="165"/>
      <c r="F14" s="514">
        <v>0</v>
      </c>
      <c r="G14" s="514">
        <f t="shared" si="0"/>
        <v>0</v>
      </c>
      <c r="H14" s="514"/>
      <c r="I14" s="185"/>
      <c r="J14" s="185">
        <f t="shared" si="1"/>
        <v>0</v>
      </c>
    </row>
    <row r="15" spans="1:10" s="78" customFormat="1" ht="13.5">
      <c r="A15" s="184">
        <v>5</v>
      </c>
      <c r="B15" s="59" t="s">
        <v>362</v>
      </c>
      <c r="C15" s="184" t="s">
        <v>12</v>
      </c>
      <c r="D15" s="514">
        <v>30</v>
      </c>
      <c r="E15" s="165"/>
      <c r="F15" s="514">
        <v>0</v>
      </c>
      <c r="G15" s="514">
        <f t="shared" si="0"/>
        <v>0</v>
      </c>
      <c r="H15" s="514"/>
      <c r="I15" s="185"/>
      <c r="J15" s="185">
        <f t="shared" si="1"/>
        <v>0</v>
      </c>
    </row>
    <row r="16" spans="1:10" s="78" customFormat="1" ht="40.5">
      <c r="A16" s="184">
        <v>6</v>
      </c>
      <c r="B16" s="59" t="s">
        <v>363</v>
      </c>
      <c r="C16" s="184" t="s">
        <v>37</v>
      </c>
      <c r="D16" s="514">
        <v>30</v>
      </c>
      <c r="E16" s="165"/>
      <c r="F16" s="514">
        <v>0</v>
      </c>
      <c r="G16" s="514">
        <f t="shared" si="0"/>
        <v>0</v>
      </c>
      <c r="H16" s="514"/>
      <c r="I16" s="185"/>
      <c r="J16" s="185">
        <f t="shared" si="1"/>
        <v>0</v>
      </c>
    </row>
    <row r="17" spans="1:10" s="78" customFormat="1" ht="15.75">
      <c r="A17" s="184">
        <v>7</v>
      </c>
      <c r="B17" s="59" t="s">
        <v>390</v>
      </c>
      <c r="C17" s="184" t="s">
        <v>47</v>
      </c>
      <c r="D17" s="514">
        <v>40</v>
      </c>
      <c r="E17" s="165"/>
      <c r="F17" s="514">
        <v>0</v>
      </c>
      <c r="G17" s="514">
        <f t="shared" si="0"/>
        <v>0</v>
      </c>
      <c r="H17" s="514"/>
      <c r="I17" s="185"/>
      <c r="J17" s="185">
        <f t="shared" si="1"/>
        <v>0</v>
      </c>
    </row>
    <row r="18" spans="1:10" s="193" customFormat="1" ht="15.75">
      <c r="A18" s="375"/>
      <c r="B18" s="376" t="s">
        <v>134</v>
      </c>
      <c r="C18" s="377"/>
      <c r="D18" s="377"/>
      <c r="E18" s="377"/>
      <c r="F18" s="516"/>
      <c r="G18" s="377"/>
      <c r="H18" s="516"/>
      <c r="I18" s="377"/>
      <c r="J18" s="377"/>
    </row>
    <row r="19" spans="1:10" s="193" customFormat="1" ht="30">
      <c r="A19" s="449">
        <v>1</v>
      </c>
      <c r="B19" s="290" t="s">
        <v>156</v>
      </c>
      <c r="C19" s="206" t="s">
        <v>11</v>
      </c>
      <c r="D19" s="207">
        <v>3</v>
      </c>
      <c r="E19" s="208"/>
      <c r="F19" s="517"/>
      <c r="G19" s="208"/>
      <c r="H19" s="519"/>
      <c r="I19" s="208"/>
      <c r="J19" s="208">
        <f>SUM(J20:J22)</f>
        <v>0</v>
      </c>
    </row>
    <row r="20" spans="1:10" s="193" customFormat="1" ht="13.5">
      <c r="A20" s="450"/>
      <c r="B20" s="210" t="s">
        <v>9</v>
      </c>
      <c r="C20" s="198" t="s">
        <v>11</v>
      </c>
      <c r="D20" s="198">
        <v>1</v>
      </c>
      <c r="E20" s="211">
        <f>D19*D20</f>
        <v>3</v>
      </c>
      <c r="F20" s="518">
        <v>0</v>
      </c>
      <c r="G20" s="209">
        <f>E20*F20</f>
        <v>0</v>
      </c>
      <c r="H20" s="519"/>
      <c r="I20" s="209"/>
      <c r="J20" s="209">
        <f>G20</f>
        <v>0</v>
      </c>
    </row>
    <row r="21" spans="1:10" s="193" customFormat="1" ht="15.75">
      <c r="A21" s="450"/>
      <c r="B21" s="213" t="s">
        <v>94</v>
      </c>
      <c r="C21" s="212" t="s">
        <v>103</v>
      </c>
      <c r="D21" s="205">
        <v>0.15</v>
      </c>
      <c r="E21" s="209">
        <f>D21*D19</f>
        <v>0.44999999999999996</v>
      </c>
      <c r="F21" s="519"/>
      <c r="G21" s="209"/>
      <c r="H21" s="519">
        <v>0</v>
      </c>
      <c r="I21" s="209">
        <v>0</v>
      </c>
      <c r="J21" s="209">
        <f>I21</f>
        <v>0</v>
      </c>
    </row>
    <row r="22" spans="1:10" s="193" customFormat="1" ht="16.5" customHeight="1">
      <c r="A22" s="451"/>
      <c r="B22" s="210" t="s">
        <v>142</v>
      </c>
      <c r="C22" s="205" t="s">
        <v>17</v>
      </c>
      <c r="D22" s="205">
        <v>65</v>
      </c>
      <c r="E22" s="209">
        <f>D22*D19</f>
        <v>195</v>
      </c>
      <c r="F22" s="519"/>
      <c r="G22" s="209"/>
      <c r="H22" s="519">
        <v>0</v>
      </c>
      <c r="I22" s="209">
        <f>H22*E22</f>
        <v>0</v>
      </c>
      <c r="J22" s="209">
        <f>I22</f>
        <v>0</v>
      </c>
    </row>
    <row r="23" spans="1:10" s="193" customFormat="1" ht="16.5" customHeight="1">
      <c r="A23" s="449">
        <v>2</v>
      </c>
      <c r="B23" s="332" t="s">
        <v>399</v>
      </c>
      <c r="C23" s="333" t="s">
        <v>397</v>
      </c>
      <c r="D23" s="333">
        <f>D26*0.2</f>
        <v>20</v>
      </c>
      <c r="E23" s="334"/>
      <c r="F23" s="520"/>
      <c r="G23" s="334"/>
      <c r="H23" s="520"/>
      <c r="I23" s="334"/>
      <c r="J23" s="334">
        <f>SUM(J24:J25)</f>
        <v>0</v>
      </c>
    </row>
    <row r="24" spans="1:10" s="193" customFormat="1" ht="16.5" customHeight="1">
      <c r="A24" s="450"/>
      <c r="B24" s="335" t="s">
        <v>9</v>
      </c>
      <c r="C24" s="336" t="s">
        <v>11</v>
      </c>
      <c r="D24" s="336">
        <v>1</v>
      </c>
      <c r="E24" s="337">
        <f>D23*D24</f>
        <v>20</v>
      </c>
      <c r="F24" s="521">
        <v>0</v>
      </c>
      <c r="G24" s="337">
        <f>E24*F24</f>
        <v>0</v>
      </c>
      <c r="H24" s="522"/>
      <c r="I24" s="337"/>
      <c r="J24" s="337">
        <f>G24</f>
        <v>0</v>
      </c>
    </row>
    <row r="25" spans="1:10" s="193" customFormat="1" ht="16.5" customHeight="1">
      <c r="A25" s="451"/>
      <c r="B25" s="335" t="s">
        <v>398</v>
      </c>
      <c r="C25" s="336" t="s">
        <v>103</v>
      </c>
      <c r="D25" s="336">
        <v>1.22</v>
      </c>
      <c r="E25" s="337">
        <f>D23*D25</f>
        <v>24.4</v>
      </c>
      <c r="F25" s="522"/>
      <c r="G25" s="337"/>
      <c r="H25" s="522">
        <v>0</v>
      </c>
      <c r="I25" s="337">
        <f>E25*H25</f>
        <v>0</v>
      </c>
      <c r="J25" s="337">
        <f>I25</f>
        <v>0</v>
      </c>
    </row>
    <row r="26" spans="1:10" s="193" customFormat="1" ht="15.75">
      <c r="A26" s="452">
        <v>3</v>
      </c>
      <c r="B26" s="187" t="s">
        <v>157</v>
      </c>
      <c r="C26" s="302" t="s">
        <v>158</v>
      </c>
      <c r="D26" s="302">
        <v>100</v>
      </c>
      <c r="E26" s="188"/>
      <c r="F26" s="523"/>
      <c r="G26" s="188"/>
      <c r="H26" s="523"/>
      <c r="I26" s="188"/>
      <c r="J26" s="188">
        <f>SUM(J27:J29)</f>
        <v>0</v>
      </c>
    </row>
    <row r="27" spans="1:10" s="193" customFormat="1" ht="15.75">
      <c r="A27" s="453"/>
      <c r="B27" s="189" t="s">
        <v>9</v>
      </c>
      <c r="C27" s="186" t="s">
        <v>104</v>
      </c>
      <c r="D27" s="186">
        <v>1</v>
      </c>
      <c r="E27" s="190">
        <f>D26*D27</f>
        <v>100</v>
      </c>
      <c r="F27" s="524">
        <v>0</v>
      </c>
      <c r="G27" s="190">
        <f>E27*F27</f>
        <v>0</v>
      </c>
      <c r="H27" s="524"/>
      <c r="I27" s="190"/>
      <c r="J27" s="190">
        <f>G27</f>
        <v>0</v>
      </c>
    </row>
    <row r="28" spans="1:10" s="193" customFormat="1" ht="15.75">
      <c r="A28" s="453"/>
      <c r="B28" s="189" t="s">
        <v>159</v>
      </c>
      <c r="C28" s="186" t="s">
        <v>103</v>
      </c>
      <c r="D28" s="186">
        <v>0.10199999999999999</v>
      </c>
      <c r="E28" s="190">
        <f>D26*D28</f>
        <v>10.199999999999999</v>
      </c>
      <c r="F28" s="524"/>
      <c r="G28" s="190"/>
      <c r="H28" s="524">
        <v>0</v>
      </c>
      <c r="I28" s="190">
        <f>E28*H28</f>
        <v>0</v>
      </c>
      <c r="J28" s="190">
        <f>I28</f>
        <v>0</v>
      </c>
    </row>
    <row r="29" spans="1:10" s="193" customFormat="1" ht="13.5">
      <c r="A29" s="454"/>
      <c r="B29" s="189" t="s">
        <v>162</v>
      </c>
      <c r="C29" s="186" t="s">
        <v>12</v>
      </c>
      <c r="D29" s="186">
        <v>4.0000000000000001E-3</v>
      </c>
      <c r="E29" s="192">
        <f>D29*D26</f>
        <v>0.4</v>
      </c>
      <c r="F29" s="524"/>
      <c r="G29" s="190"/>
      <c r="H29" s="522">
        <v>0</v>
      </c>
      <c r="I29" s="190">
        <f>H29*E29</f>
        <v>0</v>
      </c>
      <c r="J29" s="190">
        <f>I29</f>
        <v>0</v>
      </c>
    </row>
    <row r="30" spans="1:10" s="193" customFormat="1" ht="27">
      <c r="A30" s="455">
        <v>4</v>
      </c>
      <c r="B30" s="291" t="s">
        <v>160</v>
      </c>
      <c r="C30" s="292" t="s">
        <v>16</v>
      </c>
      <c r="D30" s="293">
        <v>78</v>
      </c>
      <c r="E30" s="206"/>
      <c r="F30" s="525"/>
      <c r="G30" s="218"/>
      <c r="H30" s="525"/>
      <c r="I30" s="294"/>
      <c r="J30" s="294">
        <f>SUM(J31:J34)</f>
        <v>0</v>
      </c>
    </row>
    <row r="31" spans="1:10" s="193" customFormat="1" ht="15" customHeight="1">
      <c r="A31" s="456"/>
      <c r="B31" s="216" t="s">
        <v>20</v>
      </c>
      <c r="C31" s="58" t="s">
        <v>16</v>
      </c>
      <c r="D31" s="217">
        <v>1</v>
      </c>
      <c r="E31" s="37">
        <f>D30*D31</f>
        <v>78</v>
      </c>
      <c r="F31" s="526">
        <v>0</v>
      </c>
      <c r="G31" s="218">
        <f>E31*F31</f>
        <v>0</v>
      </c>
      <c r="H31" s="526"/>
      <c r="I31" s="218"/>
      <c r="J31" s="218">
        <f>G31</f>
        <v>0</v>
      </c>
    </row>
    <row r="32" spans="1:10" s="193" customFormat="1" ht="13.5">
      <c r="A32" s="456"/>
      <c r="B32" s="216" t="s">
        <v>77</v>
      </c>
      <c r="C32" s="215" t="s">
        <v>16</v>
      </c>
      <c r="D32" s="219">
        <v>1.0269999999999999</v>
      </c>
      <c r="E32" s="220">
        <f>D32*D30</f>
        <v>80.105999999999995</v>
      </c>
      <c r="F32" s="526"/>
      <c r="G32" s="218"/>
      <c r="H32" s="318">
        <v>0</v>
      </c>
      <c r="I32" s="218">
        <f>E32*H32</f>
        <v>0</v>
      </c>
      <c r="J32" s="218">
        <f>I32</f>
        <v>0</v>
      </c>
    </row>
    <row r="33" spans="1:10" s="193" customFormat="1" ht="13.5">
      <c r="A33" s="456"/>
      <c r="B33" s="216" t="s">
        <v>78</v>
      </c>
      <c r="C33" s="215" t="s">
        <v>37</v>
      </c>
      <c r="D33" s="221" t="s">
        <v>34</v>
      </c>
      <c r="E33" s="220">
        <v>80</v>
      </c>
      <c r="F33" s="526"/>
      <c r="G33" s="218"/>
      <c r="H33" s="318">
        <v>0</v>
      </c>
      <c r="I33" s="218">
        <f>E33*H33</f>
        <v>0</v>
      </c>
      <c r="J33" s="218">
        <f>I33</f>
        <v>0</v>
      </c>
    </row>
    <row r="34" spans="1:10" s="191" customFormat="1" ht="15">
      <c r="A34" s="457"/>
      <c r="B34" s="216" t="s">
        <v>14</v>
      </c>
      <c r="C34" s="215" t="s">
        <v>13</v>
      </c>
      <c r="D34" s="219">
        <v>0.107</v>
      </c>
      <c r="E34" s="220">
        <f>D30*D34</f>
        <v>8.3460000000000001</v>
      </c>
      <c r="F34" s="526"/>
      <c r="G34" s="218"/>
      <c r="H34" s="526">
        <v>0</v>
      </c>
      <c r="I34" s="218">
        <f>E34*H34</f>
        <v>0</v>
      </c>
      <c r="J34" s="218">
        <f>I34</f>
        <v>0</v>
      </c>
    </row>
    <row r="35" spans="1:10" s="191" customFormat="1" ht="27">
      <c r="A35" s="458">
        <v>5</v>
      </c>
      <c r="B35" s="223" t="s">
        <v>408</v>
      </c>
      <c r="C35" s="224" t="s">
        <v>45</v>
      </c>
      <c r="D35" s="225">
        <v>20</v>
      </c>
      <c r="E35" s="272"/>
      <c r="F35" s="527"/>
      <c r="G35" s="225"/>
      <c r="H35" s="527"/>
      <c r="I35" s="225"/>
      <c r="J35" s="225">
        <f>SUM(J36:J40)</f>
        <v>0</v>
      </c>
    </row>
    <row r="36" spans="1:10" s="193" customFormat="1" ht="15.75">
      <c r="A36" s="459"/>
      <c r="B36" s="226" t="s">
        <v>9</v>
      </c>
      <c r="C36" s="222" t="s">
        <v>36</v>
      </c>
      <c r="D36" s="222">
        <v>1</v>
      </c>
      <c r="E36" s="227">
        <f>D35*D36</f>
        <v>20</v>
      </c>
      <c r="F36" s="528">
        <v>0</v>
      </c>
      <c r="G36" s="227">
        <f>E36*F36</f>
        <v>0</v>
      </c>
      <c r="H36" s="528"/>
      <c r="I36" s="227"/>
      <c r="J36" s="227">
        <f>G36</f>
        <v>0</v>
      </c>
    </row>
    <row r="37" spans="1:10" s="193" customFormat="1" ht="13.5">
      <c r="A37" s="459"/>
      <c r="B37" s="226" t="s">
        <v>161</v>
      </c>
      <c r="C37" s="222" t="s">
        <v>16</v>
      </c>
      <c r="D37" s="222">
        <v>1.03</v>
      </c>
      <c r="E37" s="227">
        <f>D35*D37</f>
        <v>20.6</v>
      </c>
      <c r="F37" s="528"/>
      <c r="G37" s="227"/>
      <c r="H37" s="319">
        <v>0</v>
      </c>
      <c r="I37" s="227">
        <f>E37*H37</f>
        <v>0</v>
      </c>
      <c r="J37" s="227">
        <f>I37</f>
        <v>0</v>
      </c>
    </row>
    <row r="38" spans="1:10" s="193" customFormat="1" ht="13.5">
      <c r="A38" s="459"/>
      <c r="B38" s="226" t="s">
        <v>38</v>
      </c>
      <c r="C38" s="222" t="s">
        <v>15</v>
      </c>
      <c r="D38" s="222">
        <v>3</v>
      </c>
      <c r="E38" s="227">
        <f>D35*D38</f>
        <v>60</v>
      </c>
      <c r="F38" s="528"/>
      <c r="G38" s="227"/>
      <c r="H38" s="319">
        <v>0</v>
      </c>
      <c r="I38" s="227">
        <f>E38*H38</f>
        <v>0</v>
      </c>
      <c r="J38" s="227">
        <f>I38</f>
        <v>0</v>
      </c>
    </row>
    <row r="39" spans="1:10" s="193" customFormat="1" ht="13.5">
      <c r="A39" s="459"/>
      <c r="B39" s="228" t="s">
        <v>99</v>
      </c>
      <c r="C39" s="222" t="s">
        <v>17</v>
      </c>
      <c r="D39" s="222">
        <v>20</v>
      </c>
      <c r="E39" s="227">
        <f>D39*D35</f>
        <v>400</v>
      </c>
      <c r="F39" s="528"/>
      <c r="G39" s="227"/>
      <c r="H39" s="528">
        <v>0</v>
      </c>
      <c r="I39" s="227">
        <f>H39*E39</f>
        <v>0</v>
      </c>
      <c r="J39" s="227">
        <f>I39</f>
        <v>0</v>
      </c>
    </row>
    <row r="40" spans="1:10" s="193" customFormat="1" ht="13.5">
      <c r="A40" s="460"/>
      <c r="B40" s="230" t="s">
        <v>100</v>
      </c>
      <c r="C40" s="229" t="s">
        <v>15</v>
      </c>
      <c r="D40" s="229">
        <v>0.16</v>
      </c>
      <c r="E40" s="231">
        <f>D40*D35</f>
        <v>3.2</v>
      </c>
      <c r="F40" s="529"/>
      <c r="G40" s="231"/>
      <c r="H40" s="519">
        <v>0</v>
      </c>
      <c r="I40" s="231">
        <f>H40*E40</f>
        <v>0</v>
      </c>
      <c r="J40" s="231">
        <f>I40</f>
        <v>0</v>
      </c>
    </row>
    <row r="41" spans="1:10" s="191" customFormat="1" ht="27">
      <c r="A41" s="458">
        <v>6</v>
      </c>
      <c r="B41" s="223" t="s">
        <v>368</v>
      </c>
      <c r="C41" s="224" t="s">
        <v>45</v>
      </c>
      <c r="D41" s="225">
        <v>28</v>
      </c>
      <c r="E41" s="272"/>
      <c r="F41" s="527"/>
      <c r="G41" s="225"/>
      <c r="H41" s="527"/>
      <c r="I41" s="225"/>
      <c r="J41" s="225">
        <f>SUM(J42:J46)</f>
        <v>0</v>
      </c>
    </row>
    <row r="42" spans="1:10" s="193" customFormat="1" ht="15.75">
      <c r="A42" s="459"/>
      <c r="B42" s="226" t="s">
        <v>9</v>
      </c>
      <c r="C42" s="222" t="s">
        <v>36</v>
      </c>
      <c r="D42" s="222">
        <v>1</v>
      </c>
      <c r="E42" s="227">
        <f>D41*D42</f>
        <v>28</v>
      </c>
      <c r="F42" s="528">
        <v>0</v>
      </c>
      <c r="G42" s="227">
        <f>E42*F42</f>
        <v>0</v>
      </c>
      <c r="H42" s="528"/>
      <c r="I42" s="227"/>
      <c r="J42" s="227">
        <f>G42</f>
        <v>0</v>
      </c>
    </row>
    <row r="43" spans="1:10" s="193" customFormat="1" ht="13.5">
      <c r="A43" s="459"/>
      <c r="B43" s="226" t="s">
        <v>370</v>
      </c>
      <c r="C43" s="222" t="s">
        <v>16</v>
      </c>
      <c r="D43" s="222">
        <v>1.03</v>
      </c>
      <c r="E43" s="227">
        <f>D41*D43</f>
        <v>28.84</v>
      </c>
      <c r="F43" s="528"/>
      <c r="G43" s="227"/>
      <c r="H43" s="528">
        <v>0</v>
      </c>
      <c r="I43" s="227">
        <f>E43*H43</f>
        <v>0</v>
      </c>
      <c r="J43" s="227">
        <f>I43</f>
        <v>0</v>
      </c>
    </row>
    <row r="44" spans="1:10" s="193" customFormat="1" ht="13.5">
      <c r="A44" s="459"/>
      <c r="B44" s="226" t="s">
        <v>38</v>
      </c>
      <c r="C44" s="222" t="s">
        <v>15</v>
      </c>
      <c r="D44" s="222">
        <v>3</v>
      </c>
      <c r="E44" s="227">
        <f>D41*D44</f>
        <v>84</v>
      </c>
      <c r="F44" s="528"/>
      <c r="G44" s="227"/>
      <c r="H44" s="319">
        <f>H38</f>
        <v>0</v>
      </c>
      <c r="I44" s="227">
        <f>E44*H44</f>
        <v>0</v>
      </c>
      <c r="J44" s="227">
        <f>I44</f>
        <v>0</v>
      </c>
    </row>
    <row r="45" spans="1:10" s="193" customFormat="1" ht="13.5">
      <c r="A45" s="459"/>
      <c r="B45" s="228" t="s">
        <v>99</v>
      </c>
      <c r="C45" s="222" t="s">
        <v>17</v>
      </c>
      <c r="D45" s="222">
        <v>20</v>
      </c>
      <c r="E45" s="227">
        <f>D45*D41</f>
        <v>560</v>
      </c>
      <c r="F45" s="528"/>
      <c r="G45" s="227"/>
      <c r="H45" s="528">
        <f>H39</f>
        <v>0</v>
      </c>
      <c r="I45" s="227">
        <f>H45*E45</f>
        <v>0</v>
      </c>
      <c r="J45" s="227">
        <f>I45</f>
        <v>0</v>
      </c>
    </row>
    <row r="46" spans="1:10" s="193" customFormat="1" ht="13.5">
      <c r="A46" s="460"/>
      <c r="B46" s="230" t="s">
        <v>100</v>
      </c>
      <c r="C46" s="229" t="s">
        <v>15</v>
      </c>
      <c r="D46" s="229">
        <v>0.16</v>
      </c>
      <c r="E46" s="231">
        <f>D46*D41</f>
        <v>4.4800000000000004</v>
      </c>
      <c r="F46" s="529"/>
      <c r="G46" s="231"/>
      <c r="H46" s="519">
        <f>H40</f>
        <v>0</v>
      </c>
      <c r="I46" s="231">
        <f>H46*E46</f>
        <v>0</v>
      </c>
      <c r="J46" s="231">
        <f>I46</f>
        <v>0</v>
      </c>
    </row>
    <row r="47" spans="1:10" s="193" customFormat="1" ht="33" customHeight="1">
      <c r="A47" s="461">
        <v>7</v>
      </c>
      <c r="B47" s="233" t="s">
        <v>391</v>
      </c>
      <c r="C47" s="234" t="s">
        <v>29</v>
      </c>
      <c r="D47" s="235">
        <v>25</v>
      </c>
      <c r="E47" s="236"/>
      <c r="F47" s="530"/>
      <c r="G47" s="237"/>
      <c r="H47" s="530"/>
      <c r="I47" s="237"/>
      <c r="J47" s="238">
        <f>SUM(J48:J50)</f>
        <v>0</v>
      </c>
    </row>
    <row r="48" spans="1:10" s="193" customFormat="1" ht="13.5">
      <c r="A48" s="462"/>
      <c r="B48" s="239" t="s">
        <v>27</v>
      </c>
      <c r="C48" s="232" t="s">
        <v>29</v>
      </c>
      <c r="D48" s="232">
        <v>1</v>
      </c>
      <c r="E48" s="237">
        <f>D47*D48</f>
        <v>25</v>
      </c>
      <c r="F48" s="528">
        <v>0</v>
      </c>
      <c r="G48" s="227">
        <f>E48*F48</f>
        <v>0</v>
      </c>
      <c r="H48" s="528"/>
      <c r="I48" s="227"/>
      <c r="J48" s="227">
        <f>G48</f>
        <v>0</v>
      </c>
    </row>
    <row r="49" spans="1:10" s="193" customFormat="1" ht="13.5">
      <c r="A49" s="462"/>
      <c r="B49" s="226" t="s">
        <v>370</v>
      </c>
      <c r="C49" s="232" t="s">
        <v>16</v>
      </c>
      <c r="D49" s="232">
        <v>0.2</v>
      </c>
      <c r="E49" s="237">
        <f>D47*D49</f>
        <v>5</v>
      </c>
      <c r="F49" s="531"/>
      <c r="G49" s="237"/>
      <c r="H49" s="528">
        <v>0</v>
      </c>
      <c r="I49" s="227">
        <f>E49*H49</f>
        <v>0</v>
      </c>
      <c r="J49" s="227">
        <f>I49</f>
        <v>0</v>
      </c>
    </row>
    <row r="50" spans="1:10" s="193" customFormat="1" ht="13.5">
      <c r="A50" s="463"/>
      <c r="B50" s="226" t="s">
        <v>38</v>
      </c>
      <c r="C50" s="232" t="s">
        <v>15</v>
      </c>
      <c r="D50" s="232">
        <v>0.6</v>
      </c>
      <c r="E50" s="237">
        <f>D47*D50</f>
        <v>15</v>
      </c>
      <c r="F50" s="530"/>
      <c r="G50" s="237"/>
      <c r="H50" s="319">
        <f>H38</f>
        <v>0</v>
      </c>
      <c r="I50" s="227">
        <f>E50*H50</f>
        <v>0</v>
      </c>
      <c r="J50" s="227">
        <f>I50</f>
        <v>0</v>
      </c>
    </row>
    <row r="51" spans="1:10" s="288" customFormat="1" ht="45">
      <c r="A51" s="464">
        <v>8</v>
      </c>
      <c r="B51" s="312" t="s">
        <v>364</v>
      </c>
      <c r="C51" s="303" t="s">
        <v>45</v>
      </c>
      <c r="D51" s="304">
        <v>285</v>
      </c>
      <c r="E51" s="305"/>
      <c r="F51" s="532"/>
      <c r="G51" s="306"/>
      <c r="H51" s="532"/>
      <c r="I51" s="306"/>
      <c r="J51" s="306">
        <f>SUM(J52:J54)</f>
        <v>0</v>
      </c>
    </row>
    <row r="52" spans="1:10" s="193" customFormat="1" ht="15.75" customHeight="1">
      <c r="A52" s="465"/>
      <c r="B52" s="241" t="s">
        <v>20</v>
      </c>
      <c r="C52" s="229" t="s">
        <v>36</v>
      </c>
      <c r="D52" s="229">
        <v>1</v>
      </c>
      <c r="E52" s="231">
        <f>D51*D52</f>
        <v>285</v>
      </c>
      <c r="F52" s="529">
        <v>0</v>
      </c>
      <c r="G52" s="231">
        <f>E52*F52</f>
        <v>0</v>
      </c>
      <c r="H52" s="529"/>
      <c r="I52" s="231"/>
      <c r="J52" s="231">
        <f>G52</f>
        <v>0</v>
      </c>
    </row>
    <row r="53" spans="1:10" s="193" customFormat="1" ht="15.75">
      <c r="A53" s="465"/>
      <c r="B53" s="241" t="s">
        <v>163</v>
      </c>
      <c r="C53" s="229" t="s">
        <v>35</v>
      </c>
      <c r="D53" s="229">
        <v>2.3800000000000002E-2</v>
      </c>
      <c r="E53" s="231">
        <f>D51*D53</f>
        <v>6.7830000000000004</v>
      </c>
      <c r="F53" s="533"/>
      <c r="G53" s="242"/>
      <c r="H53" s="529">
        <v>0</v>
      </c>
      <c r="I53" s="231">
        <f>H53*E53</f>
        <v>0</v>
      </c>
      <c r="J53" s="231">
        <f>I53</f>
        <v>0</v>
      </c>
    </row>
    <row r="54" spans="1:10" s="193" customFormat="1" ht="13.5">
      <c r="A54" s="466"/>
      <c r="B54" s="241" t="s">
        <v>14</v>
      </c>
      <c r="C54" s="229" t="s">
        <v>13</v>
      </c>
      <c r="D54" s="229">
        <v>3.0000000000000001E-3</v>
      </c>
      <c r="E54" s="231">
        <f>D51*D54</f>
        <v>0.85499999999999998</v>
      </c>
      <c r="F54" s="529"/>
      <c r="G54" s="231"/>
      <c r="H54" s="529">
        <v>0</v>
      </c>
      <c r="I54" s="231">
        <f>H54*E54</f>
        <v>0</v>
      </c>
      <c r="J54" s="231">
        <f>I54</f>
        <v>0</v>
      </c>
    </row>
    <row r="55" spans="1:10" s="193" customFormat="1" ht="27">
      <c r="A55" s="467">
        <v>9</v>
      </c>
      <c r="B55" s="243" t="s">
        <v>167</v>
      </c>
      <c r="C55" s="194" t="s">
        <v>45</v>
      </c>
      <c r="D55" s="194">
        <v>5</v>
      </c>
      <c r="E55" s="195"/>
      <c r="F55" s="534"/>
      <c r="G55" s="195"/>
      <c r="H55" s="534"/>
      <c r="I55" s="195"/>
      <c r="J55" s="195">
        <f>SUM(J56:J62)</f>
        <v>0</v>
      </c>
    </row>
    <row r="56" spans="1:10" s="193" customFormat="1" ht="15.75">
      <c r="A56" s="468"/>
      <c r="B56" s="197" t="s">
        <v>9</v>
      </c>
      <c r="C56" s="194" t="s">
        <v>45</v>
      </c>
      <c r="D56" s="199">
        <v>1</v>
      </c>
      <c r="E56" s="200">
        <f>D56*D55</f>
        <v>5</v>
      </c>
      <c r="F56" s="535">
        <v>0</v>
      </c>
      <c r="G56" s="200">
        <f>E56*F56</f>
        <v>0</v>
      </c>
      <c r="H56" s="535"/>
      <c r="I56" s="200"/>
      <c r="J56" s="200">
        <f>G56</f>
        <v>0</v>
      </c>
    </row>
    <row r="57" spans="1:10" s="193" customFormat="1" ht="16.5" customHeight="1">
      <c r="A57" s="468"/>
      <c r="B57" s="244" t="s">
        <v>164</v>
      </c>
      <c r="C57" s="199" t="s">
        <v>81</v>
      </c>
      <c r="D57" s="199">
        <v>2</v>
      </c>
      <c r="E57" s="200">
        <f>D57*D55</f>
        <v>10</v>
      </c>
      <c r="F57" s="535"/>
      <c r="G57" s="200"/>
      <c r="H57" s="535">
        <v>0</v>
      </c>
      <c r="I57" s="200">
        <f t="shared" ref="I57:I62" si="2">E57*H57</f>
        <v>0</v>
      </c>
      <c r="J57" s="200">
        <f t="shared" ref="J57:J62" si="3">I57</f>
        <v>0</v>
      </c>
    </row>
    <row r="58" spans="1:10" s="193" customFormat="1" ht="19.5" customHeight="1">
      <c r="A58" s="468"/>
      <c r="B58" s="244" t="s">
        <v>165</v>
      </c>
      <c r="C58" s="199" t="s">
        <v>81</v>
      </c>
      <c r="D58" s="199">
        <v>0.7</v>
      </c>
      <c r="E58" s="200">
        <f>D58*D55</f>
        <v>3.5</v>
      </c>
      <c r="F58" s="535"/>
      <c r="G58" s="200"/>
      <c r="H58" s="535">
        <v>0</v>
      </c>
      <c r="I58" s="200">
        <f t="shared" si="2"/>
        <v>0</v>
      </c>
      <c r="J58" s="200">
        <f t="shared" si="3"/>
        <v>0</v>
      </c>
    </row>
    <row r="59" spans="1:10" s="193" customFormat="1" ht="20.25" customHeight="1">
      <c r="A59" s="468"/>
      <c r="B59" s="197" t="s">
        <v>87</v>
      </c>
      <c r="C59" s="199" t="s">
        <v>36</v>
      </c>
      <c r="D59" s="199">
        <v>4.2</v>
      </c>
      <c r="E59" s="200">
        <f>D59*D55</f>
        <v>21</v>
      </c>
      <c r="F59" s="535"/>
      <c r="G59" s="200"/>
      <c r="H59" s="535">
        <v>0</v>
      </c>
      <c r="I59" s="200">
        <f>E59*H59</f>
        <v>0</v>
      </c>
      <c r="J59" s="200">
        <f t="shared" si="3"/>
        <v>0</v>
      </c>
    </row>
    <row r="60" spans="1:10" s="193" customFormat="1" ht="15.75">
      <c r="A60" s="468"/>
      <c r="B60" s="197" t="s">
        <v>166</v>
      </c>
      <c r="C60" s="199" t="s">
        <v>36</v>
      </c>
      <c r="D60" s="199">
        <v>1.03</v>
      </c>
      <c r="E60" s="200">
        <f>D60*D55</f>
        <v>5.15</v>
      </c>
      <c r="F60" s="535"/>
      <c r="G60" s="200"/>
      <c r="H60" s="535">
        <v>0</v>
      </c>
      <c r="I60" s="200">
        <f t="shared" si="2"/>
        <v>0</v>
      </c>
      <c r="J60" s="200">
        <f t="shared" si="3"/>
        <v>0</v>
      </c>
    </row>
    <row r="61" spans="1:10" s="193" customFormat="1" ht="13.5">
      <c r="A61" s="468"/>
      <c r="B61" s="197" t="s">
        <v>80</v>
      </c>
      <c r="C61" s="199" t="s">
        <v>18</v>
      </c>
      <c r="D61" s="199">
        <v>29</v>
      </c>
      <c r="E61" s="200">
        <f>D61*D55</f>
        <v>145</v>
      </c>
      <c r="F61" s="535"/>
      <c r="G61" s="200"/>
      <c r="H61" s="535">
        <v>0</v>
      </c>
      <c r="I61" s="200">
        <f t="shared" si="2"/>
        <v>0</v>
      </c>
      <c r="J61" s="200">
        <f t="shared" si="3"/>
        <v>0</v>
      </c>
    </row>
    <row r="62" spans="1:10" s="193" customFormat="1" ht="13.5">
      <c r="A62" s="469"/>
      <c r="B62" s="197" t="s">
        <v>14</v>
      </c>
      <c r="C62" s="199" t="s">
        <v>13</v>
      </c>
      <c r="D62" s="199">
        <v>0.16</v>
      </c>
      <c r="E62" s="200">
        <f>D62*D55</f>
        <v>0.8</v>
      </c>
      <c r="F62" s="535"/>
      <c r="G62" s="200"/>
      <c r="H62" s="535">
        <v>0</v>
      </c>
      <c r="I62" s="200">
        <f t="shared" si="2"/>
        <v>0</v>
      </c>
      <c r="J62" s="200">
        <f t="shared" si="3"/>
        <v>0</v>
      </c>
    </row>
    <row r="63" spans="1:10" s="193" customFormat="1" ht="27">
      <c r="A63" s="470">
        <v>10</v>
      </c>
      <c r="B63" s="246" t="s">
        <v>131</v>
      </c>
      <c r="C63" s="247" t="s">
        <v>45</v>
      </c>
      <c r="D63" s="248">
        <v>60</v>
      </c>
      <c r="E63" s="296"/>
      <c r="F63" s="536"/>
      <c r="G63" s="249"/>
      <c r="H63" s="402"/>
      <c r="I63" s="249"/>
      <c r="J63" s="249">
        <f>SUM(J64:J68)</f>
        <v>0</v>
      </c>
    </row>
    <row r="64" spans="1:10" s="193" customFormat="1" ht="21" customHeight="1">
      <c r="A64" s="471"/>
      <c r="B64" s="250" t="s">
        <v>9</v>
      </c>
      <c r="C64" s="245" t="s">
        <v>36</v>
      </c>
      <c r="D64" s="251">
        <v>1</v>
      </c>
      <c r="E64" s="252">
        <f>D63*D64</f>
        <v>60</v>
      </c>
      <c r="F64" s="537">
        <v>0</v>
      </c>
      <c r="G64" s="252">
        <f>E64*F64</f>
        <v>0</v>
      </c>
      <c r="H64" s="402"/>
      <c r="I64" s="252"/>
      <c r="J64" s="252">
        <f>G64</f>
        <v>0</v>
      </c>
    </row>
    <row r="65" spans="1:10" s="193" customFormat="1" ht="20.25" customHeight="1">
      <c r="A65" s="471"/>
      <c r="B65" s="250" t="s">
        <v>101</v>
      </c>
      <c r="C65" s="245" t="s">
        <v>36</v>
      </c>
      <c r="D65" s="251">
        <v>1.02</v>
      </c>
      <c r="E65" s="252">
        <f>D63*D65</f>
        <v>61.2</v>
      </c>
      <c r="F65" s="537"/>
      <c r="G65" s="252"/>
      <c r="H65" s="319">
        <v>0</v>
      </c>
      <c r="I65" s="252">
        <f>E65*H65</f>
        <v>0</v>
      </c>
      <c r="J65" s="252">
        <f>I65</f>
        <v>0</v>
      </c>
    </row>
    <row r="66" spans="1:10" s="193" customFormat="1" ht="13.5">
      <c r="A66" s="471"/>
      <c r="B66" s="250" t="s">
        <v>39</v>
      </c>
      <c r="C66" s="245" t="s">
        <v>15</v>
      </c>
      <c r="D66" s="251">
        <v>3</v>
      </c>
      <c r="E66" s="252">
        <f>D63*D66</f>
        <v>180</v>
      </c>
      <c r="F66" s="537"/>
      <c r="G66" s="252"/>
      <c r="H66" s="319">
        <f>H44</f>
        <v>0</v>
      </c>
      <c r="I66" s="252">
        <f>E66*H66</f>
        <v>0</v>
      </c>
      <c r="J66" s="252">
        <f>I66</f>
        <v>0</v>
      </c>
    </row>
    <row r="67" spans="1:10" s="193" customFormat="1" ht="13.5">
      <c r="A67" s="471"/>
      <c r="B67" s="250" t="s">
        <v>99</v>
      </c>
      <c r="C67" s="245" t="s">
        <v>17</v>
      </c>
      <c r="D67" s="251">
        <v>20</v>
      </c>
      <c r="E67" s="252">
        <f>D67*D63</f>
        <v>1200</v>
      </c>
      <c r="F67" s="537"/>
      <c r="G67" s="252"/>
      <c r="H67" s="402">
        <f>H45</f>
        <v>0</v>
      </c>
      <c r="I67" s="252">
        <f>H67*E67</f>
        <v>0</v>
      </c>
      <c r="J67" s="252">
        <f>I67</f>
        <v>0</v>
      </c>
    </row>
    <row r="68" spans="1:10" s="193" customFormat="1" ht="13.5">
      <c r="A68" s="472"/>
      <c r="B68" s="250" t="s">
        <v>102</v>
      </c>
      <c r="C68" s="245" t="s">
        <v>15</v>
      </c>
      <c r="D68" s="251">
        <v>0.08</v>
      </c>
      <c r="E68" s="252">
        <f>D63*D68</f>
        <v>4.8</v>
      </c>
      <c r="F68" s="537"/>
      <c r="G68" s="252"/>
      <c r="H68" s="402">
        <f>H46</f>
        <v>0</v>
      </c>
      <c r="I68" s="252">
        <f>E68*H68</f>
        <v>0</v>
      </c>
      <c r="J68" s="252">
        <f>I68</f>
        <v>0</v>
      </c>
    </row>
    <row r="69" spans="1:10" s="193" customFormat="1" ht="15.75">
      <c r="A69" s="473">
        <v>11</v>
      </c>
      <c r="B69" s="295" t="s">
        <v>147</v>
      </c>
      <c r="C69" s="253" t="s">
        <v>45</v>
      </c>
      <c r="D69" s="208">
        <v>285</v>
      </c>
      <c r="E69" s="272"/>
      <c r="F69" s="538"/>
      <c r="G69" s="254"/>
      <c r="H69" s="556"/>
      <c r="I69" s="254"/>
      <c r="J69" s="255">
        <f>SUM(J70:J74)</f>
        <v>0</v>
      </c>
    </row>
    <row r="70" spans="1:10" s="193" customFormat="1" ht="15.75">
      <c r="A70" s="474"/>
      <c r="B70" s="256" t="s">
        <v>20</v>
      </c>
      <c r="C70" s="198" t="s">
        <v>36</v>
      </c>
      <c r="D70" s="198">
        <v>1</v>
      </c>
      <c r="E70" s="257">
        <f>D69*D70</f>
        <v>285</v>
      </c>
      <c r="F70" s="518">
        <v>0</v>
      </c>
      <c r="G70" s="257">
        <f>E70*F70</f>
        <v>0</v>
      </c>
      <c r="H70" s="518"/>
      <c r="I70" s="257"/>
      <c r="J70" s="211">
        <f>G70</f>
        <v>0</v>
      </c>
    </row>
    <row r="71" spans="1:10" s="193" customFormat="1" ht="13.5" customHeight="1">
      <c r="A71" s="474"/>
      <c r="B71" s="256" t="s">
        <v>25</v>
      </c>
      <c r="C71" s="198" t="s">
        <v>15</v>
      </c>
      <c r="D71" s="198">
        <v>0.25</v>
      </c>
      <c r="E71" s="257">
        <f>D69*D71</f>
        <v>71.25</v>
      </c>
      <c r="F71" s="539"/>
      <c r="G71" s="257"/>
      <c r="H71" s="322">
        <v>0</v>
      </c>
      <c r="I71" s="257">
        <f>E71*H71</f>
        <v>0</v>
      </c>
      <c r="J71" s="211">
        <f>I71</f>
        <v>0</v>
      </c>
    </row>
    <row r="72" spans="1:10" s="193" customFormat="1" ht="15" customHeight="1">
      <c r="A72" s="474"/>
      <c r="B72" s="256" t="s">
        <v>24</v>
      </c>
      <c r="C72" s="198" t="s">
        <v>15</v>
      </c>
      <c r="D72" s="198">
        <v>0.5</v>
      </c>
      <c r="E72" s="257">
        <f>D72*D69</f>
        <v>142.5</v>
      </c>
      <c r="F72" s="539"/>
      <c r="G72" s="257"/>
      <c r="H72" s="518">
        <v>0</v>
      </c>
      <c r="I72" s="257">
        <f>E72*H72</f>
        <v>0</v>
      </c>
      <c r="J72" s="211">
        <f>I72</f>
        <v>0</v>
      </c>
    </row>
    <row r="73" spans="1:10" s="193" customFormat="1" ht="15" customHeight="1">
      <c r="A73" s="474"/>
      <c r="B73" s="258" t="s">
        <v>146</v>
      </c>
      <c r="C73" s="205" t="s">
        <v>16</v>
      </c>
      <c r="D73" s="259">
        <v>8.9999999999999993E-3</v>
      </c>
      <c r="E73" s="209">
        <f>D73*D69</f>
        <v>2.5649999999999999</v>
      </c>
      <c r="F73" s="519"/>
      <c r="G73" s="209"/>
      <c r="H73" s="519">
        <v>0</v>
      </c>
      <c r="I73" s="209">
        <f>E73*H73</f>
        <v>0</v>
      </c>
      <c r="J73" s="209">
        <f>I73</f>
        <v>0</v>
      </c>
    </row>
    <row r="74" spans="1:10" s="193" customFormat="1" ht="13.5">
      <c r="A74" s="475"/>
      <c r="B74" s="256" t="s">
        <v>14</v>
      </c>
      <c r="C74" s="198" t="s">
        <v>13</v>
      </c>
      <c r="D74" s="198">
        <v>0.16</v>
      </c>
      <c r="E74" s="257">
        <f>D69*D74</f>
        <v>45.6</v>
      </c>
      <c r="F74" s="539"/>
      <c r="G74" s="257"/>
      <c r="H74" s="518">
        <v>0</v>
      </c>
      <c r="I74" s="257">
        <f>E74*H74</f>
        <v>0</v>
      </c>
      <c r="J74" s="211">
        <f>I74</f>
        <v>0</v>
      </c>
    </row>
    <row r="75" spans="1:10" s="193" customFormat="1" ht="27">
      <c r="A75" s="449">
        <v>12</v>
      </c>
      <c r="B75" s="223" t="s">
        <v>168</v>
      </c>
      <c r="C75" s="260" t="s">
        <v>45</v>
      </c>
      <c r="D75" s="260">
        <v>91</v>
      </c>
      <c r="E75" s="297"/>
      <c r="F75" s="517"/>
      <c r="G75" s="208"/>
      <c r="H75" s="519"/>
      <c r="I75" s="208"/>
      <c r="J75" s="208">
        <f>SUM(J76:J87)</f>
        <v>0</v>
      </c>
    </row>
    <row r="76" spans="1:10" s="193" customFormat="1" ht="15.75">
      <c r="A76" s="450"/>
      <c r="B76" s="210" t="s">
        <v>9</v>
      </c>
      <c r="C76" s="205" t="s">
        <v>36</v>
      </c>
      <c r="D76" s="205">
        <v>1</v>
      </c>
      <c r="E76" s="209">
        <f>D76*D75</f>
        <v>91</v>
      </c>
      <c r="F76" s="519">
        <v>0</v>
      </c>
      <c r="G76" s="209">
        <f>E76*F76</f>
        <v>0</v>
      </c>
      <c r="H76" s="519"/>
      <c r="I76" s="209"/>
      <c r="J76" s="209">
        <f>G76</f>
        <v>0</v>
      </c>
    </row>
    <row r="77" spans="1:10" s="193" customFormat="1" ht="13.5">
      <c r="A77" s="450"/>
      <c r="B77" s="261" t="s">
        <v>148</v>
      </c>
      <c r="C77" s="205" t="s">
        <v>81</v>
      </c>
      <c r="D77" s="205">
        <v>0.8</v>
      </c>
      <c r="E77" s="209">
        <f>D77*D75</f>
        <v>72.8</v>
      </c>
      <c r="F77" s="519"/>
      <c r="G77" s="209"/>
      <c r="H77" s="519">
        <v>0</v>
      </c>
      <c r="I77" s="209">
        <f t="shared" ref="I77:I87" si="4">E77*H77</f>
        <v>0</v>
      </c>
      <c r="J77" s="209">
        <f t="shared" ref="J77:J87" si="5">I77</f>
        <v>0</v>
      </c>
    </row>
    <row r="78" spans="1:10" s="193" customFormat="1" ht="13.5">
      <c r="A78" s="450"/>
      <c r="B78" s="261" t="s">
        <v>149</v>
      </c>
      <c r="C78" s="205" t="s">
        <v>81</v>
      </c>
      <c r="D78" s="205">
        <v>3.2</v>
      </c>
      <c r="E78" s="209">
        <f>D78*D75</f>
        <v>291.2</v>
      </c>
      <c r="F78" s="519"/>
      <c r="G78" s="209"/>
      <c r="H78" s="519">
        <v>0</v>
      </c>
      <c r="I78" s="209">
        <f t="shared" si="4"/>
        <v>0</v>
      </c>
      <c r="J78" s="209">
        <f t="shared" si="5"/>
        <v>0</v>
      </c>
    </row>
    <row r="79" spans="1:10" s="193" customFormat="1" ht="21.75" customHeight="1">
      <c r="A79" s="450"/>
      <c r="B79" s="261" t="s">
        <v>88</v>
      </c>
      <c r="C79" s="205" t="s">
        <v>18</v>
      </c>
      <c r="D79" s="205">
        <v>1.3</v>
      </c>
      <c r="E79" s="209">
        <f>D79*D75</f>
        <v>118.3</v>
      </c>
      <c r="F79" s="519"/>
      <c r="G79" s="209"/>
      <c r="H79" s="519">
        <v>0</v>
      </c>
      <c r="I79" s="209">
        <f t="shared" si="4"/>
        <v>0</v>
      </c>
      <c r="J79" s="209">
        <f t="shared" si="5"/>
        <v>0</v>
      </c>
    </row>
    <row r="80" spans="1:10" s="193" customFormat="1" ht="20.25" customHeight="1">
      <c r="A80" s="450"/>
      <c r="B80" s="258" t="s">
        <v>353</v>
      </c>
      <c r="C80" s="205" t="s">
        <v>36</v>
      </c>
      <c r="D80" s="205">
        <v>1.07</v>
      </c>
      <c r="E80" s="209">
        <f>D80*D75</f>
        <v>97.37</v>
      </c>
      <c r="F80" s="519"/>
      <c r="G80" s="209"/>
      <c r="H80" s="321">
        <v>0</v>
      </c>
      <c r="I80" s="209">
        <f t="shared" si="4"/>
        <v>0</v>
      </c>
      <c r="J80" s="209">
        <f t="shared" si="5"/>
        <v>0</v>
      </c>
    </row>
    <row r="81" spans="1:10" ht="13.5">
      <c r="A81" s="450"/>
      <c r="B81" s="210" t="s">
        <v>89</v>
      </c>
      <c r="C81" s="205" t="s">
        <v>18</v>
      </c>
      <c r="D81" s="205">
        <v>1.7</v>
      </c>
      <c r="E81" s="209">
        <f>D81*D75</f>
        <v>154.69999999999999</v>
      </c>
      <c r="F81" s="519"/>
      <c r="G81" s="209"/>
      <c r="H81" s="519">
        <v>0</v>
      </c>
      <c r="I81" s="209">
        <f t="shared" si="4"/>
        <v>0</v>
      </c>
      <c r="J81" s="209">
        <f t="shared" si="5"/>
        <v>0</v>
      </c>
    </row>
    <row r="82" spans="1:10" ht="13.5">
      <c r="A82" s="450"/>
      <c r="B82" s="210" t="s">
        <v>90</v>
      </c>
      <c r="C82" s="205" t="s">
        <v>18</v>
      </c>
      <c r="D82" s="205">
        <v>0.2</v>
      </c>
      <c r="E82" s="209">
        <f>D82*D75</f>
        <v>18.2</v>
      </c>
      <c r="F82" s="519"/>
      <c r="G82" s="209"/>
      <c r="H82" s="519">
        <v>0</v>
      </c>
      <c r="I82" s="209">
        <f t="shared" si="4"/>
        <v>0</v>
      </c>
      <c r="J82" s="209">
        <f t="shared" si="5"/>
        <v>0</v>
      </c>
    </row>
    <row r="83" spans="1:10" ht="19.5" customHeight="1">
      <c r="A83" s="450"/>
      <c r="B83" s="210" t="s">
        <v>91</v>
      </c>
      <c r="C83" s="205" t="s">
        <v>18</v>
      </c>
      <c r="D83" s="205">
        <v>1.3</v>
      </c>
      <c r="E83" s="209">
        <f>D83*D75</f>
        <v>118.3</v>
      </c>
      <c r="F83" s="519"/>
      <c r="G83" s="209"/>
      <c r="H83" s="519">
        <v>0</v>
      </c>
      <c r="I83" s="209">
        <f t="shared" si="4"/>
        <v>0</v>
      </c>
      <c r="J83" s="209">
        <f t="shared" si="5"/>
        <v>0</v>
      </c>
    </row>
    <row r="84" spans="1:10" ht="17.25" customHeight="1">
      <c r="A84" s="450"/>
      <c r="B84" s="210" t="s">
        <v>92</v>
      </c>
      <c r="C84" s="205" t="s">
        <v>18</v>
      </c>
      <c r="D84" s="205">
        <v>25</v>
      </c>
      <c r="E84" s="209">
        <f>D84*D75</f>
        <v>2275</v>
      </c>
      <c r="F84" s="519"/>
      <c r="G84" s="209"/>
      <c r="H84" s="519">
        <v>0</v>
      </c>
      <c r="I84" s="209">
        <f t="shared" si="4"/>
        <v>0</v>
      </c>
      <c r="J84" s="209">
        <f t="shared" si="5"/>
        <v>0</v>
      </c>
    </row>
    <row r="85" spans="1:10" ht="13.5">
      <c r="A85" s="450"/>
      <c r="B85" s="210" t="s">
        <v>150</v>
      </c>
      <c r="C85" s="205" t="s">
        <v>18</v>
      </c>
      <c r="D85" s="205">
        <v>0.7</v>
      </c>
      <c r="E85" s="209">
        <f>D75*D85</f>
        <v>63.699999999999996</v>
      </c>
      <c r="F85" s="519"/>
      <c r="G85" s="209"/>
      <c r="H85" s="519">
        <v>0</v>
      </c>
      <c r="I85" s="209">
        <f t="shared" si="4"/>
        <v>0</v>
      </c>
      <c r="J85" s="209">
        <f t="shared" si="5"/>
        <v>0</v>
      </c>
    </row>
    <row r="86" spans="1:10" ht="13.5">
      <c r="A86" s="450"/>
      <c r="B86" s="210" t="s">
        <v>93</v>
      </c>
      <c r="C86" s="205" t="s">
        <v>18</v>
      </c>
      <c r="D86" s="205">
        <v>0.7</v>
      </c>
      <c r="E86" s="209">
        <f>D86*D75</f>
        <v>63.699999999999996</v>
      </c>
      <c r="F86" s="519"/>
      <c r="G86" s="209"/>
      <c r="H86" s="519">
        <v>0</v>
      </c>
      <c r="I86" s="209">
        <f t="shared" si="4"/>
        <v>0</v>
      </c>
      <c r="J86" s="209">
        <f t="shared" si="5"/>
        <v>0</v>
      </c>
    </row>
    <row r="87" spans="1:10" ht="13.5">
      <c r="A87" s="451"/>
      <c r="B87" s="210" t="s">
        <v>86</v>
      </c>
      <c r="C87" s="205" t="s">
        <v>15</v>
      </c>
      <c r="D87" s="205">
        <v>0.3</v>
      </c>
      <c r="E87" s="209">
        <f>D87*D75</f>
        <v>27.3</v>
      </c>
      <c r="F87" s="519"/>
      <c r="G87" s="209"/>
      <c r="H87" s="519">
        <v>0</v>
      </c>
      <c r="I87" s="209">
        <f t="shared" si="4"/>
        <v>0</v>
      </c>
      <c r="J87" s="209">
        <f t="shared" si="5"/>
        <v>0</v>
      </c>
    </row>
    <row r="88" spans="1:10" ht="40.5">
      <c r="A88" s="449">
        <v>13</v>
      </c>
      <c r="B88" s="223" t="s">
        <v>365</v>
      </c>
      <c r="C88" s="260" t="s">
        <v>45</v>
      </c>
      <c r="D88" s="260">
        <v>28</v>
      </c>
      <c r="E88" s="297"/>
      <c r="F88" s="517"/>
      <c r="G88" s="208"/>
      <c r="H88" s="519"/>
      <c r="I88" s="208"/>
      <c r="J88" s="208">
        <f>SUM(J89:J100)</f>
        <v>0</v>
      </c>
    </row>
    <row r="89" spans="1:10" ht="15.75">
      <c r="A89" s="450"/>
      <c r="B89" s="210" t="s">
        <v>9</v>
      </c>
      <c r="C89" s="205" t="s">
        <v>36</v>
      </c>
      <c r="D89" s="205">
        <v>1</v>
      </c>
      <c r="E89" s="209">
        <f>D89*D88</f>
        <v>28</v>
      </c>
      <c r="F89" s="519">
        <f>F76</f>
        <v>0</v>
      </c>
      <c r="G89" s="209">
        <f>E89*F89</f>
        <v>0</v>
      </c>
      <c r="H89" s="519"/>
      <c r="I89" s="209"/>
      <c r="J89" s="209">
        <f>G89</f>
        <v>0</v>
      </c>
    </row>
    <row r="90" spans="1:10" ht="17.25" customHeight="1">
      <c r="A90" s="450"/>
      <c r="B90" s="261" t="s">
        <v>148</v>
      </c>
      <c r="C90" s="205" t="s">
        <v>81</v>
      </c>
      <c r="D90" s="205">
        <v>0.8</v>
      </c>
      <c r="E90" s="209">
        <f>D90*D88</f>
        <v>22.400000000000002</v>
      </c>
      <c r="F90" s="519"/>
      <c r="G90" s="209"/>
      <c r="H90" s="519">
        <f t="shared" ref="H90:H100" si="6">H77</f>
        <v>0</v>
      </c>
      <c r="I90" s="209">
        <f t="shared" ref="I90:I100" si="7">E90*H90</f>
        <v>0</v>
      </c>
      <c r="J90" s="209">
        <f t="shared" ref="J90:J100" si="8">I90</f>
        <v>0</v>
      </c>
    </row>
    <row r="91" spans="1:10" ht="13.5">
      <c r="A91" s="450"/>
      <c r="B91" s="261" t="s">
        <v>149</v>
      </c>
      <c r="C91" s="205" t="s">
        <v>81</v>
      </c>
      <c r="D91" s="205">
        <v>3.2</v>
      </c>
      <c r="E91" s="209">
        <f>D91*D88</f>
        <v>89.600000000000009</v>
      </c>
      <c r="F91" s="519"/>
      <c r="G91" s="209"/>
      <c r="H91" s="519">
        <f t="shared" si="6"/>
        <v>0</v>
      </c>
      <c r="I91" s="209">
        <f t="shared" si="7"/>
        <v>0</v>
      </c>
      <c r="J91" s="209">
        <f t="shared" si="8"/>
        <v>0</v>
      </c>
    </row>
    <row r="92" spans="1:10" ht="13.5">
      <c r="A92" s="450"/>
      <c r="B92" s="261" t="s">
        <v>88</v>
      </c>
      <c r="C92" s="205" t="s">
        <v>18</v>
      </c>
      <c r="D92" s="205">
        <v>1.3</v>
      </c>
      <c r="E92" s="209">
        <f>D92*D88</f>
        <v>36.4</v>
      </c>
      <c r="F92" s="519"/>
      <c r="G92" s="209"/>
      <c r="H92" s="519">
        <f t="shared" si="6"/>
        <v>0</v>
      </c>
      <c r="I92" s="209">
        <f t="shared" si="7"/>
        <v>0</v>
      </c>
      <c r="J92" s="209">
        <f t="shared" si="8"/>
        <v>0</v>
      </c>
    </row>
    <row r="93" spans="1:10" ht="15.75">
      <c r="A93" s="450"/>
      <c r="B93" s="258" t="s">
        <v>170</v>
      </c>
      <c r="C93" s="205" t="s">
        <v>36</v>
      </c>
      <c r="D93" s="205">
        <v>1.07</v>
      </c>
      <c r="E93" s="209">
        <f>D93*D88</f>
        <v>29.96</v>
      </c>
      <c r="F93" s="519"/>
      <c r="G93" s="209"/>
      <c r="H93" s="320">
        <v>0</v>
      </c>
      <c r="I93" s="209">
        <f t="shared" si="7"/>
        <v>0</v>
      </c>
      <c r="J93" s="209">
        <f t="shared" si="8"/>
        <v>0</v>
      </c>
    </row>
    <row r="94" spans="1:10" ht="13.5">
      <c r="A94" s="450"/>
      <c r="B94" s="210" t="s">
        <v>89</v>
      </c>
      <c r="C94" s="205" t="s">
        <v>18</v>
      </c>
      <c r="D94" s="205">
        <v>1.7</v>
      </c>
      <c r="E94" s="209">
        <f>D94*D88</f>
        <v>47.6</v>
      </c>
      <c r="F94" s="519"/>
      <c r="G94" s="209"/>
      <c r="H94" s="519">
        <f t="shared" si="6"/>
        <v>0</v>
      </c>
      <c r="I94" s="209">
        <f t="shared" si="7"/>
        <v>0</v>
      </c>
      <c r="J94" s="209">
        <f t="shared" si="8"/>
        <v>0</v>
      </c>
    </row>
    <row r="95" spans="1:10" ht="13.5">
      <c r="A95" s="450"/>
      <c r="B95" s="210" t="s">
        <v>90</v>
      </c>
      <c r="C95" s="205" t="s">
        <v>18</v>
      </c>
      <c r="D95" s="205">
        <v>0.2</v>
      </c>
      <c r="E95" s="209">
        <f>D95*D88</f>
        <v>5.6000000000000005</v>
      </c>
      <c r="F95" s="519"/>
      <c r="G95" s="209"/>
      <c r="H95" s="519">
        <f t="shared" si="6"/>
        <v>0</v>
      </c>
      <c r="I95" s="209">
        <f t="shared" si="7"/>
        <v>0</v>
      </c>
      <c r="J95" s="209">
        <f t="shared" si="8"/>
        <v>0</v>
      </c>
    </row>
    <row r="96" spans="1:10" ht="13.5">
      <c r="A96" s="450"/>
      <c r="B96" s="210" t="s">
        <v>91</v>
      </c>
      <c r="C96" s="205" t="s">
        <v>18</v>
      </c>
      <c r="D96" s="205">
        <v>1.3</v>
      </c>
      <c r="E96" s="209">
        <f>D96*D88</f>
        <v>36.4</v>
      </c>
      <c r="F96" s="519"/>
      <c r="G96" s="209"/>
      <c r="H96" s="519">
        <f t="shared" si="6"/>
        <v>0</v>
      </c>
      <c r="I96" s="209">
        <f t="shared" si="7"/>
        <v>0</v>
      </c>
      <c r="J96" s="209">
        <f t="shared" si="8"/>
        <v>0</v>
      </c>
    </row>
    <row r="97" spans="1:10" ht="13.5">
      <c r="A97" s="450"/>
      <c r="B97" s="210" t="s">
        <v>92</v>
      </c>
      <c r="C97" s="205" t="s">
        <v>18</v>
      </c>
      <c r="D97" s="205">
        <v>25</v>
      </c>
      <c r="E97" s="209">
        <f>D97*D88</f>
        <v>700</v>
      </c>
      <c r="F97" s="519"/>
      <c r="G97" s="209"/>
      <c r="H97" s="519">
        <f t="shared" si="6"/>
        <v>0</v>
      </c>
      <c r="I97" s="209">
        <f t="shared" si="7"/>
        <v>0</v>
      </c>
      <c r="J97" s="209">
        <f t="shared" si="8"/>
        <v>0</v>
      </c>
    </row>
    <row r="98" spans="1:10" ht="13.5">
      <c r="A98" s="450"/>
      <c r="B98" s="210" t="s">
        <v>150</v>
      </c>
      <c r="C98" s="205" t="s">
        <v>18</v>
      </c>
      <c r="D98" s="205">
        <v>0.7</v>
      </c>
      <c r="E98" s="209">
        <f>D88*D98</f>
        <v>19.599999999999998</v>
      </c>
      <c r="F98" s="519"/>
      <c r="G98" s="209"/>
      <c r="H98" s="519">
        <f t="shared" si="6"/>
        <v>0</v>
      </c>
      <c r="I98" s="209">
        <f t="shared" si="7"/>
        <v>0</v>
      </c>
      <c r="J98" s="209">
        <f t="shared" si="8"/>
        <v>0</v>
      </c>
    </row>
    <row r="99" spans="1:10" ht="13.5">
      <c r="A99" s="450"/>
      <c r="B99" s="210" t="s">
        <v>93</v>
      </c>
      <c r="C99" s="205" t="s">
        <v>18</v>
      </c>
      <c r="D99" s="205">
        <v>0.7</v>
      </c>
      <c r="E99" s="209">
        <f>D99*D88</f>
        <v>19.599999999999998</v>
      </c>
      <c r="F99" s="519"/>
      <c r="G99" s="209"/>
      <c r="H99" s="519">
        <f t="shared" si="6"/>
        <v>0</v>
      </c>
      <c r="I99" s="209">
        <f t="shared" si="7"/>
        <v>0</v>
      </c>
      <c r="J99" s="209">
        <f t="shared" si="8"/>
        <v>0</v>
      </c>
    </row>
    <row r="100" spans="1:10" ht="15.75" customHeight="1">
      <c r="A100" s="451"/>
      <c r="B100" s="210" t="s">
        <v>86</v>
      </c>
      <c r="C100" s="205" t="s">
        <v>15</v>
      </c>
      <c r="D100" s="205">
        <v>0.3</v>
      </c>
      <c r="E100" s="209">
        <f>D100*D88</f>
        <v>8.4</v>
      </c>
      <c r="F100" s="519"/>
      <c r="G100" s="209"/>
      <c r="H100" s="519">
        <f t="shared" si="6"/>
        <v>0</v>
      </c>
      <c r="I100" s="209">
        <f t="shared" si="7"/>
        <v>0</v>
      </c>
      <c r="J100" s="209">
        <f t="shared" si="8"/>
        <v>0</v>
      </c>
    </row>
    <row r="101" spans="1:10" ht="15.75">
      <c r="A101" s="473">
        <v>14</v>
      </c>
      <c r="B101" s="263" t="s">
        <v>352</v>
      </c>
      <c r="C101" s="253" t="s">
        <v>45</v>
      </c>
      <c r="D101" s="253">
        <f>D88+D75</f>
        <v>119</v>
      </c>
      <c r="E101" s="298"/>
      <c r="F101" s="538"/>
      <c r="G101" s="254"/>
      <c r="H101" s="538"/>
      <c r="I101" s="254"/>
      <c r="J101" s="255">
        <f>SUM(J102:J106)</f>
        <v>0</v>
      </c>
    </row>
    <row r="102" spans="1:10" ht="15.75">
      <c r="A102" s="474"/>
      <c r="B102" s="264" t="s">
        <v>20</v>
      </c>
      <c r="C102" s="204" t="s">
        <v>36</v>
      </c>
      <c r="D102" s="204">
        <v>1</v>
      </c>
      <c r="E102" s="265">
        <f>D101*D102</f>
        <v>119</v>
      </c>
      <c r="F102" s="540">
        <v>0</v>
      </c>
      <c r="G102" s="265">
        <f>E102*F102</f>
        <v>0</v>
      </c>
      <c r="H102" s="541"/>
      <c r="I102" s="265"/>
      <c r="J102" s="266">
        <f>G102</f>
        <v>0</v>
      </c>
    </row>
    <row r="103" spans="1:10" ht="13.5">
      <c r="A103" s="474"/>
      <c r="B103" s="267" t="s">
        <v>24</v>
      </c>
      <c r="C103" s="199" t="s">
        <v>15</v>
      </c>
      <c r="D103" s="199">
        <v>0.5</v>
      </c>
      <c r="E103" s="200">
        <f>D103*D101</f>
        <v>59.5</v>
      </c>
      <c r="F103" s="535"/>
      <c r="G103" s="200"/>
      <c r="H103" s="540">
        <v>0</v>
      </c>
      <c r="I103" s="200">
        <f>H103*E103</f>
        <v>0</v>
      </c>
      <c r="J103" s="200">
        <f>I103</f>
        <v>0</v>
      </c>
    </row>
    <row r="104" spans="1:10" ht="13.5">
      <c r="A104" s="474"/>
      <c r="B104" s="264" t="s">
        <v>48</v>
      </c>
      <c r="C104" s="204" t="s">
        <v>15</v>
      </c>
      <c r="D104" s="204">
        <v>0.3</v>
      </c>
      <c r="E104" s="265">
        <f>D101*D104</f>
        <v>35.699999999999996</v>
      </c>
      <c r="F104" s="541"/>
      <c r="G104" s="265"/>
      <c r="H104" s="323">
        <v>0</v>
      </c>
      <c r="I104" s="265">
        <f>E104*H104</f>
        <v>0</v>
      </c>
      <c r="J104" s="266">
        <f>I104</f>
        <v>0</v>
      </c>
    </row>
    <row r="105" spans="1:10" ht="13.5">
      <c r="A105" s="474"/>
      <c r="B105" s="256" t="s">
        <v>24</v>
      </c>
      <c r="C105" s="198" t="s">
        <v>15</v>
      </c>
      <c r="D105" s="198">
        <v>0.5</v>
      </c>
      <c r="E105" s="257">
        <f>D105*D101</f>
        <v>59.5</v>
      </c>
      <c r="F105" s="539"/>
      <c r="G105" s="257"/>
      <c r="H105" s="518">
        <v>0</v>
      </c>
      <c r="I105" s="257">
        <f>E105*H105</f>
        <v>0</v>
      </c>
      <c r="J105" s="211">
        <f>I105</f>
        <v>0</v>
      </c>
    </row>
    <row r="106" spans="1:10" ht="13.5">
      <c r="A106" s="475"/>
      <c r="B106" s="264" t="s">
        <v>14</v>
      </c>
      <c r="C106" s="204" t="s">
        <v>13</v>
      </c>
      <c r="D106" s="204">
        <v>0.16</v>
      </c>
      <c r="E106" s="265">
        <f>D101*D106</f>
        <v>19.04</v>
      </c>
      <c r="F106" s="541"/>
      <c r="G106" s="265"/>
      <c r="H106" s="540">
        <v>0</v>
      </c>
      <c r="I106" s="265">
        <f>E106*H106</f>
        <v>0</v>
      </c>
      <c r="J106" s="266">
        <f>I106</f>
        <v>0</v>
      </c>
    </row>
    <row r="107" spans="1:10" ht="15.75">
      <c r="A107" s="458">
        <v>15</v>
      </c>
      <c r="B107" s="268" t="s">
        <v>97</v>
      </c>
      <c r="C107" s="224" t="s">
        <v>45</v>
      </c>
      <c r="D107" s="224">
        <v>17.399999999999999</v>
      </c>
      <c r="E107" s="272"/>
      <c r="F107" s="527"/>
      <c r="G107" s="225"/>
      <c r="H107" s="527"/>
      <c r="I107" s="225"/>
      <c r="J107" s="225">
        <f>SUM(J108:J109)</f>
        <v>0</v>
      </c>
    </row>
    <row r="108" spans="1:10" ht="13.5">
      <c r="A108" s="459"/>
      <c r="B108" s="269" t="s">
        <v>9</v>
      </c>
      <c r="C108" s="222" t="s">
        <v>16</v>
      </c>
      <c r="D108" s="222">
        <v>1</v>
      </c>
      <c r="E108" s="227">
        <f>D107*D108</f>
        <v>17.399999999999999</v>
      </c>
      <c r="F108" s="528">
        <v>0</v>
      </c>
      <c r="G108" s="227">
        <f>E108*F108</f>
        <v>0</v>
      </c>
      <c r="H108" s="528"/>
      <c r="I108" s="227"/>
      <c r="J108" s="227">
        <f>G108</f>
        <v>0</v>
      </c>
    </row>
    <row r="109" spans="1:10" ht="27">
      <c r="A109" s="460"/>
      <c r="B109" s="270" t="s">
        <v>98</v>
      </c>
      <c r="C109" s="222" t="s">
        <v>36</v>
      </c>
      <c r="D109" s="222">
        <v>1</v>
      </c>
      <c r="E109" s="227">
        <f>D107*D109</f>
        <v>17.399999999999999</v>
      </c>
      <c r="F109" s="528"/>
      <c r="G109" s="227"/>
      <c r="H109" s="528">
        <v>0</v>
      </c>
      <c r="I109" s="227">
        <f>E109*H109</f>
        <v>0</v>
      </c>
      <c r="J109" s="227">
        <f>I109</f>
        <v>0</v>
      </c>
    </row>
    <row r="110" spans="1:10" ht="27">
      <c r="A110" s="479">
        <v>16</v>
      </c>
      <c r="B110" s="214" t="s">
        <v>384</v>
      </c>
      <c r="C110" s="64" t="s">
        <v>45</v>
      </c>
      <c r="D110" s="271">
        <f>10.8*2.4</f>
        <v>25.92</v>
      </c>
      <c r="E110" s="272"/>
      <c r="F110" s="542"/>
      <c r="G110" s="73"/>
      <c r="H110" s="542"/>
      <c r="I110" s="73"/>
      <c r="J110" s="73">
        <f>SUM(J111:J114)</f>
        <v>0</v>
      </c>
    </row>
    <row r="111" spans="1:10" ht="13.5">
      <c r="A111" s="480"/>
      <c r="B111" s="273" t="s">
        <v>9</v>
      </c>
      <c r="C111" s="58" t="s">
        <v>16</v>
      </c>
      <c r="D111" s="274">
        <v>1</v>
      </c>
      <c r="E111" s="37">
        <f>D110*D111</f>
        <v>25.92</v>
      </c>
      <c r="F111" s="402">
        <v>0</v>
      </c>
      <c r="G111" s="37">
        <f>E111*F111</f>
        <v>0</v>
      </c>
      <c r="H111" s="402"/>
      <c r="I111" s="37"/>
      <c r="J111" s="37">
        <f>G111</f>
        <v>0</v>
      </c>
    </row>
    <row r="112" spans="1:10" ht="27">
      <c r="A112" s="480"/>
      <c r="B112" s="273" t="s">
        <v>96</v>
      </c>
      <c r="C112" s="58" t="s">
        <v>36</v>
      </c>
      <c r="D112" s="274">
        <v>1</v>
      </c>
      <c r="E112" s="37">
        <f>D112*D110</f>
        <v>25.92</v>
      </c>
      <c r="F112" s="402"/>
      <c r="G112" s="37"/>
      <c r="H112" s="402">
        <v>0</v>
      </c>
      <c r="I112" s="37">
        <f>H112*E112</f>
        <v>0</v>
      </c>
      <c r="J112" s="37">
        <f>I112</f>
        <v>0</v>
      </c>
    </row>
    <row r="113" spans="1:10" ht="13.5">
      <c r="A113" s="480"/>
      <c r="B113" s="273" t="s">
        <v>385</v>
      </c>
      <c r="C113" s="215" t="s">
        <v>37</v>
      </c>
      <c r="D113" s="274">
        <v>14</v>
      </c>
      <c r="E113" s="37"/>
      <c r="F113" s="402"/>
      <c r="G113" s="37">
        <f>F113*D113</f>
        <v>0</v>
      </c>
      <c r="H113" s="402">
        <v>0</v>
      </c>
      <c r="I113" s="37">
        <f>H113*D113</f>
        <v>0</v>
      </c>
      <c r="J113" s="37">
        <f>I113+G113</f>
        <v>0</v>
      </c>
    </row>
    <row r="114" spans="1:10" ht="13.5">
      <c r="A114" s="481"/>
      <c r="B114" s="273" t="s">
        <v>95</v>
      </c>
      <c r="C114" s="58" t="s">
        <v>18</v>
      </c>
      <c r="D114" s="274">
        <v>0.15</v>
      </c>
      <c r="E114" s="37">
        <f>D114*D110</f>
        <v>3.8879999999999999</v>
      </c>
      <c r="F114" s="402"/>
      <c r="G114" s="37"/>
      <c r="H114" s="402">
        <v>0</v>
      </c>
      <c r="I114" s="37">
        <f>E114*H114</f>
        <v>0</v>
      </c>
      <c r="J114" s="37">
        <f>I114</f>
        <v>0</v>
      </c>
    </row>
    <row r="115" spans="1:10" ht="15.75">
      <c r="A115" s="375"/>
      <c r="B115" s="376" t="s">
        <v>172</v>
      </c>
      <c r="C115" s="377"/>
      <c r="D115" s="377"/>
      <c r="E115" s="377"/>
      <c r="F115" s="516"/>
      <c r="G115" s="377"/>
      <c r="H115" s="516"/>
      <c r="I115" s="377"/>
      <c r="J115" s="377"/>
    </row>
    <row r="116" spans="1:10" ht="30">
      <c r="A116" s="449">
        <v>1</v>
      </c>
      <c r="B116" s="290" t="s">
        <v>156</v>
      </c>
      <c r="C116" s="206" t="s">
        <v>11</v>
      </c>
      <c r="D116" s="207">
        <v>3</v>
      </c>
      <c r="E116" s="208"/>
      <c r="F116" s="517"/>
      <c r="G116" s="208"/>
      <c r="H116" s="519"/>
      <c r="I116" s="208"/>
      <c r="J116" s="208">
        <f>SUM(J117:J119)</f>
        <v>0</v>
      </c>
    </row>
    <row r="117" spans="1:10" ht="13.5">
      <c r="A117" s="450"/>
      <c r="B117" s="210" t="s">
        <v>9</v>
      </c>
      <c r="C117" s="198" t="s">
        <v>11</v>
      </c>
      <c r="D117" s="198">
        <v>1</v>
      </c>
      <c r="E117" s="211">
        <f>D116*D117</f>
        <v>3</v>
      </c>
      <c r="F117" s="518">
        <v>0</v>
      </c>
      <c r="G117" s="209">
        <f>E117*F117</f>
        <v>0</v>
      </c>
      <c r="H117" s="519"/>
      <c r="I117" s="209"/>
      <c r="J117" s="209">
        <f>G117</f>
        <v>0</v>
      </c>
    </row>
    <row r="118" spans="1:10" ht="15.75">
      <c r="A118" s="450"/>
      <c r="B118" s="213" t="s">
        <v>94</v>
      </c>
      <c r="C118" s="212" t="s">
        <v>103</v>
      </c>
      <c r="D118" s="205">
        <v>0.15</v>
      </c>
      <c r="E118" s="209">
        <f>D118*D116</f>
        <v>0.44999999999999996</v>
      </c>
      <c r="F118" s="519"/>
      <c r="G118" s="209"/>
      <c r="H118" s="519">
        <v>0</v>
      </c>
      <c r="I118" s="209">
        <f>E118*H118</f>
        <v>0</v>
      </c>
      <c r="J118" s="209">
        <f>I118</f>
        <v>0</v>
      </c>
    </row>
    <row r="119" spans="1:10" ht="13.5">
      <c r="A119" s="451"/>
      <c r="B119" s="210" t="s">
        <v>142</v>
      </c>
      <c r="C119" s="205" t="s">
        <v>17</v>
      </c>
      <c r="D119" s="205">
        <v>65</v>
      </c>
      <c r="E119" s="209">
        <f>D119*D116</f>
        <v>195</v>
      </c>
      <c r="F119" s="519"/>
      <c r="G119" s="209"/>
      <c r="H119" s="519">
        <v>0</v>
      </c>
      <c r="I119" s="209">
        <f>E119*H119</f>
        <v>0</v>
      </c>
      <c r="J119" s="209">
        <f>I119</f>
        <v>0</v>
      </c>
    </row>
    <row r="120" spans="1:10" ht="13.5">
      <c r="A120" s="275">
        <v>2</v>
      </c>
      <c r="B120" s="214" t="s">
        <v>366</v>
      </c>
      <c r="C120" s="292" t="s">
        <v>11</v>
      </c>
      <c r="D120" s="73">
        <v>0.6</v>
      </c>
      <c r="E120" s="272"/>
      <c r="F120" s="402">
        <v>0</v>
      </c>
      <c r="G120" s="37">
        <f>F120*D120</f>
        <v>0</v>
      </c>
      <c r="H120" s="402">
        <v>0</v>
      </c>
      <c r="I120" s="37">
        <f>H120*D120</f>
        <v>0</v>
      </c>
      <c r="J120" s="73">
        <f>I120+G120</f>
        <v>0</v>
      </c>
    </row>
    <row r="121" spans="1:10" ht="40.5">
      <c r="A121" s="275">
        <v>3</v>
      </c>
      <c r="B121" s="214" t="s">
        <v>372</v>
      </c>
      <c r="C121" s="292" t="s">
        <v>367</v>
      </c>
      <c r="D121" s="73">
        <v>0.4</v>
      </c>
      <c r="E121" s="272"/>
      <c r="F121" s="402">
        <v>0</v>
      </c>
      <c r="G121" s="37">
        <f>F121*D121</f>
        <v>0</v>
      </c>
      <c r="H121" s="402">
        <v>0</v>
      </c>
      <c r="I121" s="37">
        <f>H121*D121</f>
        <v>0</v>
      </c>
      <c r="J121" s="73">
        <f>I121+G121</f>
        <v>0</v>
      </c>
    </row>
    <row r="122" spans="1:10" ht="27">
      <c r="A122" s="455">
        <v>4</v>
      </c>
      <c r="B122" s="291" t="s">
        <v>160</v>
      </c>
      <c r="C122" s="292" t="s">
        <v>16</v>
      </c>
      <c r="D122" s="299">
        <v>90</v>
      </c>
      <c r="E122" s="206"/>
      <c r="F122" s="525"/>
      <c r="G122" s="218"/>
      <c r="H122" s="525"/>
      <c r="I122" s="294"/>
      <c r="J122" s="294">
        <f>SUM(J123:J126)</f>
        <v>0</v>
      </c>
    </row>
    <row r="123" spans="1:10" ht="13.5">
      <c r="A123" s="456"/>
      <c r="B123" s="216" t="s">
        <v>20</v>
      </c>
      <c r="C123" s="58" t="s">
        <v>16</v>
      </c>
      <c r="D123" s="217">
        <v>1</v>
      </c>
      <c r="E123" s="37">
        <f>D122*D123</f>
        <v>90</v>
      </c>
      <c r="F123" s="526">
        <f>F31</f>
        <v>0</v>
      </c>
      <c r="G123" s="218">
        <f>E123*F123</f>
        <v>0</v>
      </c>
      <c r="H123" s="526"/>
      <c r="I123" s="218"/>
      <c r="J123" s="218">
        <f>G123</f>
        <v>0</v>
      </c>
    </row>
    <row r="124" spans="1:10" s="193" customFormat="1" ht="13.5">
      <c r="A124" s="456"/>
      <c r="B124" s="216" t="s">
        <v>77</v>
      </c>
      <c r="C124" s="215" t="s">
        <v>16</v>
      </c>
      <c r="D124" s="219">
        <v>1.0269999999999999</v>
      </c>
      <c r="E124" s="220">
        <f>D124*D122</f>
        <v>92.429999999999993</v>
      </c>
      <c r="F124" s="526"/>
      <c r="G124" s="218"/>
      <c r="H124" s="318">
        <v>0</v>
      </c>
      <c r="I124" s="218">
        <f>E124*H124</f>
        <v>0</v>
      </c>
      <c r="J124" s="218">
        <f>I124</f>
        <v>0</v>
      </c>
    </row>
    <row r="125" spans="1:10" ht="13.5">
      <c r="A125" s="456"/>
      <c r="B125" s="216" t="s">
        <v>78</v>
      </c>
      <c r="C125" s="215" t="s">
        <v>37</v>
      </c>
      <c r="D125" s="221" t="s">
        <v>34</v>
      </c>
      <c r="E125" s="220">
        <v>76</v>
      </c>
      <c r="F125" s="526"/>
      <c r="G125" s="218"/>
      <c r="H125" s="318">
        <v>0</v>
      </c>
      <c r="I125" s="218">
        <f>E125*H125</f>
        <v>0</v>
      </c>
      <c r="J125" s="218">
        <f>I125</f>
        <v>0</v>
      </c>
    </row>
    <row r="126" spans="1:10" ht="13.5">
      <c r="A126" s="457"/>
      <c r="B126" s="216" t="s">
        <v>14</v>
      </c>
      <c r="C126" s="215" t="s">
        <v>13</v>
      </c>
      <c r="D126" s="219">
        <v>0.107</v>
      </c>
      <c r="E126" s="220">
        <f>D122*D126</f>
        <v>9.629999999999999</v>
      </c>
      <c r="F126" s="526"/>
      <c r="G126" s="218"/>
      <c r="H126" s="526">
        <v>0</v>
      </c>
      <c r="I126" s="218">
        <f>E126*H126</f>
        <v>0</v>
      </c>
      <c r="J126" s="218">
        <f>I126</f>
        <v>0</v>
      </c>
    </row>
    <row r="127" spans="1:10" ht="15.75">
      <c r="A127" s="458">
        <v>5</v>
      </c>
      <c r="B127" s="223" t="s">
        <v>369</v>
      </c>
      <c r="C127" s="224" t="s">
        <v>45</v>
      </c>
      <c r="D127" s="225">
        <v>49</v>
      </c>
      <c r="E127" s="272"/>
      <c r="F127" s="527"/>
      <c r="G127" s="225"/>
      <c r="H127" s="527"/>
      <c r="I127" s="225"/>
      <c r="J127" s="225">
        <f>SUM(J128:J132)</f>
        <v>0</v>
      </c>
    </row>
    <row r="128" spans="1:10" ht="15.75">
      <c r="A128" s="459"/>
      <c r="B128" s="226" t="s">
        <v>9</v>
      </c>
      <c r="C128" s="222" t="s">
        <v>36</v>
      </c>
      <c r="D128" s="222">
        <v>1</v>
      </c>
      <c r="E128" s="227">
        <f>D127*D128</f>
        <v>49</v>
      </c>
      <c r="F128" s="528">
        <f>F42</f>
        <v>0</v>
      </c>
      <c r="G128" s="227">
        <f>E128*F128</f>
        <v>0</v>
      </c>
      <c r="H128" s="528"/>
      <c r="I128" s="227"/>
      <c r="J128" s="227">
        <f>G128</f>
        <v>0</v>
      </c>
    </row>
    <row r="129" spans="1:10" ht="13.5">
      <c r="A129" s="459"/>
      <c r="B129" s="226" t="s">
        <v>370</v>
      </c>
      <c r="C129" s="222" t="s">
        <v>16</v>
      </c>
      <c r="D129" s="222">
        <v>1.03</v>
      </c>
      <c r="E129" s="227">
        <f>D127*D129</f>
        <v>50.47</v>
      </c>
      <c r="F129" s="528"/>
      <c r="G129" s="227"/>
      <c r="H129" s="319">
        <v>0</v>
      </c>
      <c r="I129" s="227">
        <f>E129*H129</f>
        <v>0</v>
      </c>
      <c r="J129" s="227">
        <f>I129</f>
        <v>0</v>
      </c>
    </row>
    <row r="130" spans="1:10" ht="13.5">
      <c r="A130" s="459"/>
      <c r="B130" s="226" t="s">
        <v>38</v>
      </c>
      <c r="C130" s="222" t="s">
        <v>15</v>
      </c>
      <c r="D130" s="222">
        <v>3</v>
      </c>
      <c r="E130" s="227">
        <f>D127*D130</f>
        <v>147</v>
      </c>
      <c r="F130" s="528"/>
      <c r="G130" s="227"/>
      <c r="H130" s="319">
        <v>0</v>
      </c>
      <c r="I130" s="227">
        <f>E130*H130</f>
        <v>0</v>
      </c>
      <c r="J130" s="227">
        <f>I130</f>
        <v>0</v>
      </c>
    </row>
    <row r="131" spans="1:10" ht="13.5">
      <c r="A131" s="459"/>
      <c r="B131" s="228" t="s">
        <v>99</v>
      </c>
      <c r="C131" s="222" t="s">
        <v>17</v>
      </c>
      <c r="D131" s="222">
        <v>20</v>
      </c>
      <c r="E131" s="227">
        <f>D131*D127</f>
        <v>980</v>
      </c>
      <c r="F131" s="528"/>
      <c r="G131" s="227"/>
      <c r="H131" s="528">
        <v>0</v>
      </c>
      <c r="I131" s="227">
        <f>H131*E131</f>
        <v>0</v>
      </c>
      <c r="J131" s="227">
        <f>I131</f>
        <v>0</v>
      </c>
    </row>
    <row r="132" spans="1:10" ht="13.5">
      <c r="A132" s="460"/>
      <c r="B132" s="230" t="s">
        <v>100</v>
      </c>
      <c r="C132" s="229" t="s">
        <v>15</v>
      </c>
      <c r="D132" s="229">
        <v>0.16</v>
      </c>
      <c r="E132" s="231">
        <f>D132*D127</f>
        <v>7.84</v>
      </c>
      <c r="F132" s="529"/>
      <c r="G132" s="231"/>
      <c r="H132" s="519">
        <v>0</v>
      </c>
      <c r="I132" s="231">
        <f>H132*E132</f>
        <v>0</v>
      </c>
      <c r="J132" s="231">
        <f>I132</f>
        <v>0</v>
      </c>
    </row>
    <row r="133" spans="1:10" ht="27">
      <c r="A133" s="461">
        <v>6</v>
      </c>
      <c r="B133" s="233" t="s">
        <v>371</v>
      </c>
      <c r="C133" s="234" t="s">
        <v>29</v>
      </c>
      <c r="D133" s="235">
        <v>22</v>
      </c>
      <c r="E133" s="236"/>
      <c r="F133" s="530"/>
      <c r="G133" s="237"/>
      <c r="H133" s="530"/>
      <c r="I133" s="237"/>
      <c r="J133" s="238">
        <f>SUM(J134:J136)</f>
        <v>0</v>
      </c>
    </row>
    <row r="134" spans="1:10" ht="13.5">
      <c r="A134" s="462"/>
      <c r="B134" s="239" t="s">
        <v>27</v>
      </c>
      <c r="C134" s="232" t="s">
        <v>29</v>
      </c>
      <c r="D134" s="232">
        <v>1</v>
      </c>
      <c r="E134" s="237">
        <f>D133*D134</f>
        <v>22</v>
      </c>
      <c r="F134" s="528">
        <v>0</v>
      </c>
      <c r="G134" s="227">
        <f>E134*F134</f>
        <v>0</v>
      </c>
      <c r="H134" s="528"/>
      <c r="I134" s="227"/>
      <c r="J134" s="227">
        <f>G134</f>
        <v>0</v>
      </c>
    </row>
    <row r="135" spans="1:10" ht="13.5">
      <c r="A135" s="462"/>
      <c r="B135" s="226" t="s">
        <v>370</v>
      </c>
      <c r="C135" s="232" t="s">
        <v>16</v>
      </c>
      <c r="D135" s="232">
        <v>0.2</v>
      </c>
      <c r="E135" s="237">
        <f>D133*D135</f>
        <v>4.4000000000000004</v>
      </c>
      <c r="F135" s="531"/>
      <c r="G135" s="237"/>
      <c r="H135" s="319">
        <v>0</v>
      </c>
      <c r="I135" s="227">
        <f>E135*H135</f>
        <v>0</v>
      </c>
      <c r="J135" s="227">
        <f>I135</f>
        <v>0</v>
      </c>
    </row>
    <row r="136" spans="1:10" ht="13.5">
      <c r="A136" s="463"/>
      <c r="B136" s="226" t="s">
        <v>38</v>
      </c>
      <c r="C136" s="232" t="s">
        <v>15</v>
      </c>
      <c r="D136" s="232">
        <v>0.6</v>
      </c>
      <c r="E136" s="237">
        <f>D133*D136</f>
        <v>13.2</v>
      </c>
      <c r="F136" s="530"/>
      <c r="G136" s="237"/>
      <c r="H136" s="319">
        <f>H130</f>
        <v>0</v>
      </c>
      <c r="I136" s="227">
        <f>E136*H136</f>
        <v>0</v>
      </c>
      <c r="J136" s="227">
        <f>I136</f>
        <v>0</v>
      </c>
    </row>
    <row r="137" spans="1:10" ht="45">
      <c r="A137" s="464">
        <v>7</v>
      </c>
      <c r="B137" s="312" t="s">
        <v>364</v>
      </c>
      <c r="C137" s="303" t="s">
        <v>45</v>
      </c>
      <c r="D137" s="304">
        <v>80</v>
      </c>
      <c r="E137" s="305"/>
      <c r="F137" s="532"/>
      <c r="G137" s="306"/>
      <c r="H137" s="532"/>
      <c r="I137" s="306"/>
      <c r="J137" s="306">
        <f>SUM(J138:J140)</f>
        <v>0</v>
      </c>
    </row>
    <row r="138" spans="1:10" ht="15.75">
      <c r="A138" s="465"/>
      <c r="B138" s="241" t="s">
        <v>20</v>
      </c>
      <c r="C138" s="229" t="s">
        <v>36</v>
      </c>
      <c r="D138" s="229">
        <v>1</v>
      </c>
      <c r="E138" s="231">
        <f>D137*D138</f>
        <v>80</v>
      </c>
      <c r="F138" s="529">
        <f>F52</f>
        <v>0</v>
      </c>
      <c r="G138" s="231">
        <f>E138*F138</f>
        <v>0</v>
      </c>
      <c r="H138" s="529"/>
      <c r="I138" s="231"/>
      <c r="J138" s="231">
        <f>G138</f>
        <v>0</v>
      </c>
    </row>
    <row r="139" spans="1:10" ht="15.75">
      <c r="A139" s="465"/>
      <c r="B139" s="241" t="s">
        <v>163</v>
      </c>
      <c r="C139" s="229" t="s">
        <v>35</v>
      </c>
      <c r="D139" s="229">
        <v>2.3800000000000002E-2</v>
      </c>
      <c r="E139" s="231">
        <f>D137*D139</f>
        <v>1.9040000000000001</v>
      </c>
      <c r="F139" s="533"/>
      <c r="G139" s="242"/>
      <c r="H139" s="529">
        <v>0</v>
      </c>
      <c r="I139" s="231">
        <f>H139*E139</f>
        <v>0</v>
      </c>
      <c r="J139" s="231">
        <f>I139</f>
        <v>0</v>
      </c>
    </row>
    <row r="140" spans="1:10" ht="13.5">
      <c r="A140" s="466"/>
      <c r="B140" s="241" t="s">
        <v>14</v>
      </c>
      <c r="C140" s="229" t="s">
        <v>13</v>
      </c>
      <c r="D140" s="229">
        <v>3.0000000000000001E-3</v>
      </c>
      <c r="E140" s="231">
        <f>D137*D140</f>
        <v>0.24</v>
      </c>
      <c r="F140" s="529"/>
      <c r="G140" s="231"/>
      <c r="H140" s="529">
        <v>0</v>
      </c>
      <c r="I140" s="231">
        <f>H140*E140</f>
        <v>0</v>
      </c>
      <c r="J140" s="231">
        <f>I140</f>
        <v>0</v>
      </c>
    </row>
    <row r="141" spans="1:10" ht="15.75">
      <c r="A141" s="473">
        <v>8</v>
      </c>
      <c r="B141" s="295" t="s">
        <v>147</v>
      </c>
      <c r="C141" s="253" t="s">
        <v>45</v>
      </c>
      <c r="D141" s="208">
        <v>228</v>
      </c>
      <c r="E141" s="272"/>
      <c r="F141" s="538"/>
      <c r="G141" s="254"/>
      <c r="H141" s="556"/>
      <c r="I141" s="254"/>
      <c r="J141" s="255">
        <f>SUM(J142:J146)</f>
        <v>0</v>
      </c>
    </row>
    <row r="142" spans="1:10" ht="15.75">
      <c r="A142" s="474"/>
      <c r="B142" s="256" t="s">
        <v>20</v>
      </c>
      <c r="C142" s="198" t="s">
        <v>36</v>
      </c>
      <c r="D142" s="198">
        <v>1</v>
      </c>
      <c r="E142" s="257">
        <f>D141*D142</f>
        <v>228</v>
      </c>
      <c r="F142" s="518">
        <f>F70</f>
        <v>0</v>
      </c>
      <c r="G142" s="257">
        <f>E142*F142</f>
        <v>0</v>
      </c>
      <c r="H142" s="518"/>
      <c r="I142" s="257"/>
      <c r="J142" s="211">
        <f>G142</f>
        <v>0</v>
      </c>
    </row>
    <row r="143" spans="1:10" ht="15" customHeight="1">
      <c r="A143" s="474"/>
      <c r="B143" s="256" t="s">
        <v>25</v>
      </c>
      <c r="C143" s="198" t="s">
        <v>15</v>
      </c>
      <c r="D143" s="198">
        <v>0.25</v>
      </c>
      <c r="E143" s="257">
        <f>D141*D143</f>
        <v>57</v>
      </c>
      <c r="F143" s="539"/>
      <c r="G143" s="257"/>
      <c r="H143" s="322">
        <v>0</v>
      </c>
      <c r="I143" s="257">
        <f>E143*H143</f>
        <v>0</v>
      </c>
      <c r="J143" s="211">
        <f>I143</f>
        <v>0</v>
      </c>
    </row>
    <row r="144" spans="1:10" ht="15" customHeight="1">
      <c r="A144" s="474"/>
      <c r="B144" s="256" t="s">
        <v>24</v>
      </c>
      <c r="C144" s="198" t="s">
        <v>15</v>
      </c>
      <c r="D144" s="198">
        <v>0.5</v>
      </c>
      <c r="E144" s="257">
        <f>D144*D141</f>
        <v>114</v>
      </c>
      <c r="F144" s="539"/>
      <c r="G144" s="257"/>
      <c r="H144" s="518">
        <v>0</v>
      </c>
      <c r="I144" s="257">
        <f>E144*H144</f>
        <v>0</v>
      </c>
      <c r="J144" s="211">
        <f>I144</f>
        <v>0</v>
      </c>
    </row>
    <row r="145" spans="1:10" ht="16.5" customHeight="1">
      <c r="A145" s="474"/>
      <c r="B145" s="258" t="s">
        <v>146</v>
      </c>
      <c r="C145" s="205" t="s">
        <v>16</v>
      </c>
      <c r="D145" s="259">
        <v>8.9999999999999993E-3</v>
      </c>
      <c r="E145" s="209">
        <f>D145*D141</f>
        <v>2.052</v>
      </c>
      <c r="F145" s="519"/>
      <c r="G145" s="209"/>
      <c r="H145" s="519">
        <v>0</v>
      </c>
      <c r="I145" s="209">
        <f>E145*H145</f>
        <v>0</v>
      </c>
      <c r="J145" s="209">
        <f>I145</f>
        <v>0</v>
      </c>
    </row>
    <row r="146" spans="1:10" ht="13.5">
      <c r="A146" s="475"/>
      <c r="B146" s="256" t="s">
        <v>14</v>
      </c>
      <c r="C146" s="198" t="s">
        <v>13</v>
      </c>
      <c r="D146" s="198">
        <v>0.16</v>
      </c>
      <c r="E146" s="257">
        <f>D141*D146</f>
        <v>36.480000000000004</v>
      </c>
      <c r="F146" s="539"/>
      <c r="G146" s="257"/>
      <c r="H146" s="518">
        <v>0</v>
      </c>
      <c r="I146" s="257">
        <f>E146*H146</f>
        <v>0</v>
      </c>
      <c r="J146" s="211">
        <f>I146</f>
        <v>0</v>
      </c>
    </row>
    <row r="147" spans="1:10" ht="29.25" customHeight="1">
      <c r="A147" s="449">
        <v>9</v>
      </c>
      <c r="B147" s="223" t="s">
        <v>168</v>
      </c>
      <c r="C147" s="260" t="s">
        <v>45</v>
      </c>
      <c r="D147" s="260">
        <v>74</v>
      </c>
      <c r="E147" s="297"/>
      <c r="F147" s="517"/>
      <c r="G147" s="208"/>
      <c r="H147" s="519"/>
      <c r="I147" s="208"/>
      <c r="J147" s="208">
        <f>SUM(J148:J159)</f>
        <v>0</v>
      </c>
    </row>
    <row r="148" spans="1:10" ht="15.75">
      <c r="A148" s="450"/>
      <c r="B148" s="210" t="s">
        <v>9</v>
      </c>
      <c r="C148" s="205" t="s">
        <v>36</v>
      </c>
      <c r="D148" s="205">
        <v>1</v>
      </c>
      <c r="E148" s="209">
        <f>D148*D147</f>
        <v>74</v>
      </c>
      <c r="F148" s="519">
        <v>0</v>
      </c>
      <c r="G148" s="209">
        <f>E148*F148</f>
        <v>0</v>
      </c>
      <c r="H148" s="519"/>
      <c r="I148" s="209"/>
      <c r="J148" s="209">
        <f>G148</f>
        <v>0</v>
      </c>
    </row>
    <row r="149" spans="1:10" ht="13.5">
      <c r="A149" s="450"/>
      <c r="B149" s="261" t="s">
        <v>148</v>
      </c>
      <c r="C149" s="205" t="s">
        <v>81</v>
      </c>
      <c r="D149" s="205">
        <v>0.8</v>
      </c>
      <c r="E149" s="209">
        <f>D149*D147</f>
        <v>59.2</v>
      </c>
      <c r="F149" s="519"/>
      <c r="G149" s="209"/>
      <c r="H149" s="519">
        <v>0</v>
      </c>
      <c r="I149" s="209">
        <f t="shared" ref="I149:I159" si="9">E149*H149</f>
        <v>0</v>
      </c>
      <c r="J149" s="209">
        <f t="shared" ref="J149:J159" si="10">I149</f>
        <v>0</v>
      </c>
    </row>
    <row r="150" spans="1:10" ht="13.5">
      <c r="A150" s="450"/>
      <c r="B150" s="261" t="s">
        <v>149</v>
      </c>
      <c r="C150" s="205" t="s">
        <v>81</v>
      </c>
      <c r="D150" s="205">
        <v>3.2</v>
      </c>
      <c r="E150" s="209">
        <f>D150*D147</f>
        <v>236.8</v>
      </c>
      <c r="F150" s="519"/>
      <c r="G150" s="209"/>
      <c r="H150" s="519">
        <v>0</v>
      </c>
      <c r="I150" s="209">
        <f t="shared" si="9"/>
        <v>0</v>
      </c>
      <c r="J150" s="209">
        <f t="shared" si="10"/>
        <v>0</v>
      </c>
    </row>
    <row r="151" spans="1:10" ht="13.5">
      <c r="A151" s="450"/>
      <c r="B151" s="261" t="s">
        <v>88</v>
      </c>
      <c r="C151" s="205" t="s">
        <v>18</v>
      </c>
      <c r="D151" s="205">
        <v>1.3</v>
      </c>
      <c r="E151" s="209">
        <f>D151*D147</f>
        <v>96.2</v>
      </c>
      <c r="F151" s="519"/>
      <c r="G151" s="209"/>
      <c r="H151" s="519">
        <v>0</v>
      </c>
      <c r="I151" s="209">
        <f t="shared" si="9"/>
        <v>0</v>
      </c>
      <c r="J151" s="209">
        <f t="shared" si="10"/>
        <v>0</v>
      </c>
    </row>
    <row r="152" spans="1:10" ht="15.75">
      <c r="A152" s="450"/>
      <c r="B152" s="258" t="s">
        <v>169</v>
      </c>
      <c r="C152" s="205" t="s">
        <v>36</v>
      </c>
      <c r="D152" s="205">
        <v>1.07</v>
      </c>
      <c r="E152" s="209">
        <f>D152*D147</f>
        <v>79.180000000000007</v>
      </c>
      <c r="F152" s="519"/>
      <c r="G152" s="209"/>
      <c r="H152" s="321">
        <v>0</v>
      </c>
      <c r="I152" s="209">
        <f t="shared" si="9"/>
        <v>0</v>
      </c>
      <c r="J152" s="209">
        <f t="shared" si="10"/>
        <v>0</v>
      </c>
    </row>
    <row r="153" spans="1:10" ht="13.5">
      <c r="A153" s="450"/>
      <c r="B153" s="210" t="s">
        <v>89</v>
      </c>
      <c r="C153" s="205" t="s">
        <v>18</v>
      </c>
      <c r="D153" s="205">
        <v>1.7</v>
      </c>
      <c r="E153" s="209">
        <f>D153*D147</f>
        <v>125.8</v>
      </c>
      <c r="F153" s="519"/>
      <c r="G153" s="209"/>
      <c r="H153" s="519">
        <v>0</v>
      </c>
      <c r="I153" s="209">
        <f t="shared" si="9"/>
        <v>0</v>
      </c>
      <c r="J153" s="209">
        <f t="shared" si="10"/>
        <v>0</v>
      </c>
    </row>
    <row r="154" spans="1:10" ht="13.5">
      <c r="A154" s="450"/>
      <c r="B154" s="210" t="s">
        <v>90</v>
      </c>
      <c r="C154" s="205" t="s">
        <v>18</v>
      </c>
      <c r="D154" s="205">
        <v>0.2</v>
      </c>
      <c r="E154" s="209">
        <f>D154*D147</f>
        <v>14.8</v>
      </c>
      <c r="F154" s="519"/>
      <c r="G154" s="209"/>
      <c r="H154" s="519">
        <v>0</v>
      </c>
      <c r="I154" s="209">
        <f t="shared" si="9"/>
        <v>0</v>
      </c>
      <c r="J154" s="209">
        <f t="shared" si="10"/>
        <v>0</v>
      </c>
    </row>
    <row r="155" spans="1:10" ht="13.5">
      <c r="A155" s="450"/>
      <c r="B155" s="210" t="s">
        <v>91</v>
      </c>
      <c r="C155" s="205" t="s">
        <v>18</v>
      </c>
      <c r="D155" s="205">
        <v>1.3</v>
      </c>
      <c r="E155" s="209">
        <f>D155*D147</f>
        <v>96.2</v>
      </c>
      <c r="F155" s="519"/>
      <c r="G155" s="209"/>
      <c r="H155" s="519">
        <v>0</v>
      </c>
      <c r="I155" s="209">
        <f t="shared" si="9"/>
        <v>0</v>
      </c>
      <c r="J155" s="209">
        <f t="shared" si="10"/>
        <v>0</v>
      </c>
    </row>
    <row r="156" spans="1:10" ht="13.5">
      <c r="A156" s="450"/>
      <c r="B156" s="210" t="s">
        <v>92</v>
      </c>
      <c r="C156" s="205" t="s">
        <v>18</v>
      </c>
      <c r="D156" s="205">
        <v>25</v>
      </c>
      <c r="E156" s="209">
        <f>D156*D147</f>
        <v>1850</v>
      </c>
      <c r="F156" s="519"/>
      <c r="G156" s="209"/>
      <c r="H156" s="519">
        <v>0</v>
      </c>
      <c r="I156" s="209">
        <f t="shared" si="9"/>
        <v>0</v>
      </c>
      <c r="J156" s="209">
        <f t="shared" si="10"/>
        <v>0</v>
      </c>
    </row>
    <row r="157" spans="1:10" ht="13.5">
      <c r="A157" s="450"/>
      <c r="B157" s="210" t="s">
        <v>150</v>
      </c>
      <c r="C157" s="205" t="s">
        <v>18</v>
      </c>
      <c r="D157" s="205">
        <v>0.7</v>
      </c>
      <c r="E157" s="209">
        <f>D147*D157</f>
        <v>51.8</v>
      </c>
      <c r="F157" s="519"/>
      <c r="G157" s="209"/>
      <c r="H157" s="519">
        <v>0</v>
      </c>
      <c r="I157" s="209">
        <f t="shared" si="9"/>
        <v>0</v>
      </c>
      <c r="J157" s="209">
        <f t="shared" si="10"/>
        <v>0</v>
      </c>
    </row>
    <row r="158" spans="1:10" ht="13.5">
      <c r="A158" s="450"/>
      <c r="B158" s="210" t="s">
        <v>93</v>
      </c>
      <c r="C158" s="205" t="s">
        <v>18</v>
      </c>
      <c r="D158" s="205">
        <v>0.7</v>
      </c>
      <c r="E158" s="209">
        <f>D158*D147</f>
        <v>51.8</v>
      </c>
      <c r="F158" s="519"/>
      <c r="G158" s="209"/>
      <c r="H158" s="519">
        <v>0</v>
      </c>
      <c r="I158" s="209">
        <f t="shared" si="9"/>
        <v>0</v>
      </c>
      <c r="J158" s="209">
        <f t="shared" si="10"/>
        <v>0</v>
      </c>
    </row>
    <row r="159" spans="1:10" ht="13.5">
      <c r="A159" s="451"/>
      <c r="B159" s="210" t="s">
        <v>86</v>
      </c>
      <c r="C159" s="205" t="s">
        <v>15</v>
      </c>
      <c r="D159" s="205">
        <v>0.3</v>
      </c>
      <c r="E159" s="209">
        <f>D159*D147</f>
        <v>22.2</v>
      </c>
      <c r="F159" s="519"/>
      <c r="G159" s="209"/>
      <c r="H159" s="519">
        <v>0</v>
      </c>
      <c r="I159" s="209">
        <f t="shared" si="9"/>
        <v>0</v>
      </c>
      <c r="J159" s="209">
        <f t="shared" si="10"/>
        <v>0</v>
      </c>
    </row>
    <row r="160" spans="1:10" ht="27">
      <c r="A160" s="473">
        <v>10</v>
      </c>
      <c r="B160" s="263" t="s">
        <v>383</v>
      </c>
      <c r="C160" s="253" t="s">
        <v>45</v>
      </c>
      <c r="D160" s="253">
        <f>D147</f>
        <v>74</v>
      </c>
      <c r="E160" s="298"/>
      <c r="F160" s="538"/>
      <c r="G160" s="254"/>
      <c r="H160" s="538"/>
      <c r="I160" s="254"/>
      <c r="J160" s="255">
        <f>SUM(J161:J165)</f>
        <v>0</v>
      </c>
    </row>
    <row r="161" spans="1:10" ht="15.75">
      <c r="A161" s="474"/>
      <c r="B161" s="256" t="s">
        <v>20</v>
      </c>
      <c r="C161" s="198" t="s">
        <v>36</v>
      </c>
      <c r="D161" s="198">
        <v>1</v>
      </c>
      <c r="E161" s="257">
        <f>D160*D161</f>
        <v>74</v>
      </c>
      <c r="F161" s="518">
        <v>0</v>
      </c>
      <c r="G161" s="257">
        <f>E161*F161</f>
        <v>0</v>
      </c>
      <c r="H161" s="518"/>
      <c r="I161" s="257"/>
      <c r="J161" s="211">
        <f>G161</f>
        <v>0</v>
      </c>
    </row>
    <row r="162" spans="1:10" ht="18" customHeight="1">
      <c r="A162" s="474"/>
      <c r="B162" s="256" t="s">
        <v>25</v>
      </c>
      <c r="C162" s="198" t="s">
        <v>15</v>
      </c>
      <c r="D162" s="198">
        <v>0.3</v>
      </c>
      <c r="E162" s="257">
        <f>D160*D162</f>
        <v>22.2</v>
      </c>
      <c r="F162" s="539"/>
      <c r="G162" s="257"/>
      <c r="H162" s="322">
        <v>0</v>
      </c>
      <c r="I162" s="257">
        <f>E162*H162</f>
        <v>0</v>
      </c>
      <c r="J162" s="211">
        <f>I162</f>
        <v>0</v>
      </c>
    </row>
    <row r="163" spans="1:10" ht="18" customHeight="1">
      <c r="A163" s="474"/>
      <c r="B163" s="256" t="s">
        <v>24</v>
      </c>
      <c r="C163" s="198" t="s">
        <v>15</v>
      </c>
      <c r="D163" s="198">
        <v>0.5</v>
      </c>
      <c r="E163" s="257">
        <f>D163*D160</f>
        <v>37</v>
      </c>
      <c r="F163" s="539"/>
      <c r="G163" s="257"/>
      <c r="H163" s="518">
        <v>0</v>
      </c>
      <c r="I163" s="257">
        <f>E163*H163</f>
        <v>0</v>
      </c>
      <c r="J163" s="211">
        <f>I163</f>
        <v>0</v>
      </c>
    </row>
    <row r="164" spans="1:10" ht="18.75" customHeight="1">
      <c r="A164" s="474"/>
      <c r="B164" s="258" t="s">
        <v>146</v>
      </c>
      <c r="C164" s="205" t="s">
        <v>16</v>
      </c>
      <c r="D164" s="259">
        <v>8.9999999999999993E-3</v>
      </c>
      <c r="E164" s="209">
        <f>D164*D160</f>
        <v>0.66599999999999993</v>
      </c>
      <c r="F164" s="519"/>
      <c r="G164" s="209"/>
      <c r="H164" s="519">
        <v>0</v>
      </c>
      <c r="I164" s="209">
        <f>E164*H164</f>
        <v>0</v>
      </c>
      <c r="J164" s="209">
        <f>I164</f>
        <v>0</v>
      </c>
    </row>
    <row r="165" spans="1:10" ht="13.5">
      <c r="A165" s="475"/>
      <c r="B165" s="256" t="s">
        <v>14</v>
      </c>
      <c r="C165" s="198" t="s">
        <v>13</v>
      </c>
      <c r="D165" s="198">
        <v>0.16</v>
      </c>
      <c r="E165" s="257">
        <f>D160*D165</f>
        <v>11.84</v>
      </c>
      <c r="F165" s="539"/>
      <c r="G165" s="257"/>
      <c r="H165" s="518">
        <v>0</v>
      </c>
      <c r="I165" s="257">
        <f>E165*H165</f>
        <v>0</v>
      </c>
      <c r="J165" s="211">
        <f>I165</f>
        <v>0</v>
      </c>
    </row>
    <row r="166" spans="1:10" ht="15.75">
      <c r="A166" s="458">
        <v>11</v>
      </c>
      <c r="B166" s="268" t="s">
        <v>97</v>
      </c>
      <c r="C166" s="224" t="s">
        <v>45</v>
      </c>
      <c r="D166" s="224">
        <v>6</v>
      </c>
      <c r="E166" s="272"/>
      <c r="F166" s="527"/>
      <c r="G166" s="225"/>
      <c r="H166" s="527"/>
      <c r="I166" s="225"/>
      <c r="J166" s="225">
        <f>SUM(J167:J168)</f>
        <v>0</v>
      </c>
    </row>
    <row r="167" spans="1:10" ht="13.5">
      <c r="A167" s="459"/>
      <c r="B167" s="269" t="s">
        <v>9</v>
      </c>
      <c r="C167" s="222" t="s">
        <v>16</v>
      </c>
      <c r="D167" s="222">
        <v>1</v>
      </c>
      <c r="E167" s="227">
        <f>D166*D167</f>
        <v>6</v>
      </c>
      <c r="F167" s="528">
        <f>F108</f>
        <v>0</v>
      </c>
      <c r="G167" s="227">
        <f>E167*F167</f>
        <v>0</v>
      </c>
      <c r="H167" s="528"/>
      <c r="I167" s="227"/>
      <c r="J167" s="227">
        <f>G167</f>
        <v>0</v>
      </c>
    </row>
    <row r="168" spans="1:10" ht="27">
      <c r="A168" s="460"/>
      <c r="B168" s="270" t="s">
        <v>98</v>
      </c>
      <c r="C168" s="222" t="s">
        <v>36</v>
      </c>
      <c r="D168" s="222">
        <v>1</v>
      </c>
      <c r="E168" s="227">
        <f>D166*D168</f>
        <v>6</v>
      </c>
      <c r="F168" s="528"/>
      <c r="G168" s="227"/>
      <c r="H168" s="528">
        <f>H109</f>
        <v>0</v>
      </c>
      <c r="I168" s="227">
        <f>E168*H168</f>
        <v>0</v>
      </c>
      <c r="J168" s="227">
        <f>I168</f>
        <v>0</v>
      </c>
    </row>
    <row r="169" spans="1:10" ht="30">
      <c r="A169" s="378">
        <v>12</v>
      </c>
      <c r="B169" s="313" t="s">
        <v>392</v>
      </c>
      <c r="C169" s="309" t="s">
        <v>29</v>
      </c>
      <c r="D169" s="307">
        <v>4.2</v>
      </c>
      <c r="E169" s="308"/>
      <c r="F169" s="543">
        <v>0</v>
      </c>
      <c r="G169" s="308">
        <f>F169*D169</f>
        <v>0</v>
      </c>
      <c r="H169" s="543">
        <v>0</v>
      </c>
      <c r="I169" s="308">
        <f>H169*D169</f>
        <v>0</v>
      </c>
      <c r="J169" s="307">
        <f>I169+G169</f>
        <v>0</v>
      </c>
    </row>
    <row r="170" spans="1:10" ht="15.75">
      <c r="A170" s="449">
        <v>13</v>
      </c>
      <c r="B170" s="223" t="s">
        <v>143</v>
      </c>
      <c r="C170" s="253" t="s">
        <v>45</v>
      </c>
      <c r="D170" s="208">
        <v>16</v>
      </c>
      <c r="E170" s="278"/>
      <c r="F170" s="517"/>
      <c r="G170" s="208"/>
      <c r="H170" s="517"/>
      <c r="I170" s="208"/>
      <c r="J170" s="208">
        <f>SUM(J171:J174)</f>
        <v>0</v>
      </c>
    </row>
    <row r="171" spans="1:10" ht="13.5">
      <c r="A171" s="450"/>
      <c r="B171" s="210" t="s">
        <v>20</v>
      </c>
      <c r="C171" s="205" t="s">
        <v>16</v>
      </c>
      <c r="D171" s="205">
        <v>1</v>
      </c>
      <c r="E171" s="209">
        <f>D170*D171</f>
        <v>16</v>
      </c>
      <c r="F171" s="519">
        <v>0</v>
      </c>
      <c r="G171" s="209">
        <f>E171*F171</f>
        <v>0</v>
      </c>
      <c r="H171" s="519"/>
      <c r="I171" s="209"/>
      <c r="J171" s="209">
        <f>G171</f>
        <v>0</v>
      </c>
    </row>
    <row r="172" spans="1:10" ht="13.5">
      <c r="A172" s="450"/>
      <c r="B172" s="210" t="s">
        <v>144</v>
      </c>
      <c r="C172" s="205" t="s">
        <v>15</v>
      </c>
      <c r="D172" s="205">
        <v>0.246</v>
      </c>
      <c r="E172" s="209">
        <f>D170*D172</f>
        <v>3.9359999999999999</v>
      </c>
      <c r="F172" s="519"/>
      <c r="G172" s="209"/>
      <c r="H172" s="519">
        <v>0</v>
      </c>
      <c r="I172" s="209">
        <f>E172*H172</f>
        <v>0</v>
      </c>
      <c r="J172" s="209">
        <f>I172</f>
        <v>0</v>
      </c>
    </row>
    <row r="173" spans="1:10" ht="13.5">
      <c r="A173" s="450"/>
      <c r="B173" s="210" t="s">
        <v>145</v>
      </c>
      <c r="C173" s="205" t="s">
        <v>15</v>
      </c>
      <c r="D173" s="205">
        <v>2.7E-2</v>
      </c>
      <c r="E173" s="209">
        <f>D170*D173</f>
        <v>0.432</v>
      </c>
      <c r="F173" s="519"/>
      <c r="G173" s="209"/>
      <c r="H173" s="519">
        <v>0</v>
      </c>
      <c r="I173" s="209">
        <f>E173*H173</f>
        <v>0</v>
      </c>
      <c r="J173" s="209">
        <f>I173</f>
        <v>0</v>
      </c>
    </row>
    <row r="174" spans="1:10" ht="13.5">
      <c r="A174" s="451"/>
      <c r="B174" s="210" t="s">
        <v>14</v>
      </c>
      <c r="C174" s="205" t="s">
        <v>13</v>
      </c>
      <c r="D174" s="205">
        <v>2E-3</v>
      </c>
      <c r="E174" s="209">
        <f>D170*D174</f>
        <v>3.2000000000000001E-2</v>
      </c>
      <c r="F174" s="519"/>
      <c r="G174" s="209"/>
      <c r="H174" s="519">
        <v>0</v>
      </c>
      <c r="I174" s="209">
        <f>E174*H174</f>
        <v>0</v>
      </c>
      <c r="J174" s="209">
        <f>I174</f>
        <v>0</v>
      </c>
    </row>
    <row r="175" spans="1:10" ht="40.5">
      <c r="A175" s="379">
        <v>14</v>
      </c>
      <c r="B175" s="223" t="s">
        <v>350</v>
      </c>
      <c r="C175" s="310" t="s">
        <v>37</v>
      </c>
      <c r="D175" s="310">
        <v>22</v>
      </c>
      <c r="E175" s="308"/>
      <c r="F175" s="543">
        <v>0</v>
      </c>
      <c r="G175" s="308">
        <f>F175*D175</f>
        <v>0</v>
      </c>
      <c r="H175" s="543">
        <v>0</v>
      </c>
      <c r="I175" s="308">
        <f>H175*D175</f>
        <v>0</v>
      </c>
      <c r="J175" s="307">
        <f>I175+G175</f>
        <v>0</v>
      </c>
    </row>
    <row r="176" spans="1:10" ht="15.75">
      <c r="A176" s="375"/>
      <c r="B176" s="376" t="s">
        <v>173</v>
      </c>
      <c r="C176" s="377"/>
      <c r="D176" s="377"/>
      <c r="E176" s="377"/>
      <c r="F176" s="516"/>
      <c r="G176" s="377"/>
      <c r="H176" s="516"/>
      <c r="I176" s="377"/>
      <c r="J176" s="377"/>
    </row>
    <row r="177" spans="1:10" ht="27">
      <c r="A177" s="476">
        <v>1</v>
      </c>
      <c r="B177" s="223" t="s">
        <v>151</v>
      </c>
      <c r="C177" s="279" t="s">
        <v>45</v>
      </c>
      <c r="D177" s="207">
        <f>62*2.5+30*3</f>
        <v>245</v>
      </c>
      <c r="E177" s="207"/>
      <c r="F177" s="544"/>
      <c r="G177" s="207"/>
      <c r="H177" s="544"/>
      <c r="I177" s="207"/>
      <c r="J177" s="207">
        <f>SUM(J178:J179)</f>
        <v>0</v>
      </c>
    </row>
    <row r="178" spans="1:10" ht="15.75">
      <c r="A178" s="477"/>
      <c r="B178" s="258" t="s">
        <v>9</v>
      </c>
      <c r="C178" s="205" t="s">
        <v>36</v>
      </c>
      <c r="D178" s="205">
        <v>1</v>
      </c>
      <c r="E178" s="209">
        <f>D177*D178</f>
        <v>245</v>
      </c>
      <c r="F178" s="519">
        <v>0</v>
      </c>
      <c r="G178" s="209">
        <f>E178*F178</f>
        <v>0</v>
      </c>
      <c r="H178" s="519"/>
      <c r="I178" s="209"/>
      <c r="J178" s="209">
        <f>G178</f>
        <v>0</v>
      </c>
    </row>
    <row r="179" spans="1:10" ht="15.75">
      <c r="A179" s="478"/>
      <c r="B179" s="258" t="s">
        <v>283</v>
      </c>
      <c r="C179" s="205" t="s">
        <v>35</v>
      </c>
      <c r="D179" s="205">
        <v>2.5600000000000001E-2</v>
      </c>
      <c r="E179" s="209">
        <f>D177*D179</f>
        <v>6.2720000000000002</v>
      </c>
      <c r="F179" s="519"/>
      <c r="G179" s="209"/>
      <c r="H179" s="519">
        <v>0</v>
      </c>
      <c r="I179" s="209">
        <f>E179*H179</f>
        <v>0</v>
      </c>
      <c r="J179" s="209">
        <f>I179</f>
        <v>0</v>
      </c>
    </row>
    <row r="180" spans="1:10" ht="15.75">
      <c r="A180" s="467">
        <v>2</v>
      </c>
      <c r="B180" s="243" t="s">
        <v>174</v>
      </c>
      <c r="C180" s="44" t="s">
        <v>45</v>
      </c>
      <c r="D180" s="277">
        <f>D177</f>
        <v>245</v>
      </c>
      <c r="E180" s="277"/>
      <c r="F180" s="545"/>
      <c r="G180" s="277"/>
      <c r="H180" s="545"/>
      <c r="I180" s="277"/>
      <c r="J180" s="277">
        <f>SUM(J181:J184)</f>
        <v>0</v>
      </c>
    </row>
    <row r="181" spans="1:10" ht="15.75">
      <c r="A181" s="468"/>
      <c r="B181" s="70" t="s">
        <v>9</v>
      </c>
      <c r="C181" s="199" t="s">
        <v>36</v>
      </c>
      <c r="D181" s="199">
        <v>1</v>
      </c>
      <c r="E181" s="200">
        <f>D180*D181</f>
        <v>245</v>
      </c>
      <c r="F181" s="535">
        <v>0</v>
      </c>
      <c r="G181" s="200">
        <f>E181*F181</f>
        <v>0</v>
      </c>
      <c r="H181" s="535"/>
      <c r="I181" s="200"/>
      <c r="J181" s="200">
        <f>G181</f>
        <v>0</v>
      </c>
    </row>
    <row r="182" spans="1:10" ht="15.75">
      <c r="A182" s="468"/>
      <c r="B182" s="70" t="s">
        <v>175</v>
      </c>
      <c r="C182" s="199" t="s">
        <v>35</v>
      </c>
      <c r="D182" s="199">
        <v>4.7999999999999996E-3</v>
      </c>
      <c r="E182" s="200">
        <f>D180*D182</f>
        <v>1.1759999999999999</v>
      </c>
      <c r="F182" s="535"/>
      <c r="G182" s="200"/>
      <c r="H182" s="535">
        <v>0</v>
      </c>
      <c r="I182" s="200">
        <f>E182*H182</f>
        <v>0</v>
      </c>
      <c r="J182" s="200">
        <f>I182</f>
        <v>0</v>
      </c>
    </row>
    <row r="183" spans="1:10" ht="13.5">
      <c r="A183" s="468"/>
      <c r="B183" s="70" t="s">
        <v>176</v>
      </c>
      <c r="C183" s="199" t="s">
        <v>12</v>
      </c>
      <c r="D183" s="199">
        <v>1.6000000000000001E-3</v>
      </c>
      <c r="E183" s="200">
        <f>D180*D183</f>
        <v>0.39200000000000002</v>
      </c>
      <c r="F183" s="535"/>
      <c r="G183" s="200"/>
      <c r="H183" s="535">
        <v>0</v>
      </c>
      <c r="I183" s="200">
        <f>E183*H183</f>
        <v>0</v>
      </c>
      <c r="J183" s="200">
        <f>I183</f>
        <v>0</v>
      </c>
    </row>
    <row r="184" spans="1:10" ht="13.5">
      <c r="A184" s="469"/>
      <c r="B184" s="70" t="s">
        <v>171</v>
      </c>
      <c r="C184" s="199" t="s">
        <v>15</v>
      </c>
      <c r="D184" s="199">
        <v>0.15</v>
      </c>
      <c r="E184" s="200">
        <f>D184*D180</f>
        <v>36.75</v>
      </c>
      <c r="F184" s="535"/>
      <c r="G184" s="200"/>
      <c r="H184" s="535">
        <v>0</v>
      </c>
      <c r="I184" s="200">
        <f>E184*H184</f>
        <v>0</v>
      </c>
      <c r="J184" s="200">
        <f>I184</f>
        <v>0</v>
      </c>
    </row>
    <row r="185" spans="1:10" ht="27">
      <c r="A185" s="476">
        <v>3</v>
      </c>
      <c r="B185" s="223" t="s">
        <v>152</v>
      </c>
      <c r="C185" s="279" t="s">
        <v>45</v>
      </c>
      <c r="D185" s="207">
        <f>D177</f>
        <v>245</v>
      </c>
      <c r="E185" s="207"/>
      <c r="F185" s="544"/>
      <c r="G185" s="207"/>
      <c r="H185" s="544"/>
      <c r="I185" s="207"/>
      <c r="J185" s="207">
        <f>SUM(J186:J187)</f>
        <v>0</v>
      </c>
    </row>
    <row r="186" spans="1:10" ht="15.75">
      <c r="A186" s="477"/>
      <c r="B186" s="258" t="s">
        <v>9</v>
      </c>
      <c r="C186" s="205" t="s">
        <v>36</v>
      </c>
      <c r="D186" s="205">
        <v>1</v>
      </c>
      <c r="E186" s="209">
        <f>D185*D186</f>
        <v>245</v>
      </c>
      <c r="F186" s="519">
        <v>0</v>
      </c>
      <c r="G186" s="209">
        <f>E186*F186</f>
        <v>0</v>
      </c>
      <c r="H186" s="519"/>
      <c r="I186" s="209"/>
      <c r="J186" s="209">
        <f>G186</f>
        <v>0</v>
      </c>
    </row>
    <row r="187" spans="1:10" ht="13.5">
      <c r="A187" s="478"/>
      <c r="B187" s="258" t="s">
        <v>153</v>
      </c>
      <c r="C187" s="205" t="s">
        <v>15</v>
      </c>
      <c r="D187" s="205">
        <v>0.5</v>
      </c>
      <c r="E187" s="209">
        <f>D185*D187</f>
        <v>122.5</v>
      </c>
      <c r="F187" s="519"/>
      <c r="G187" s="209"/>
      <c r="H187" s="321">
        <v>0</v>
      </c>
      <c r="I187" s="209">
        <f>E187*H187</f>
        <v>0</v>
      </c>
      <c r="J187" s="209">
        <f>I187</f>
        <v>0</v>
      </c>
    </row>
    <row r="188" spans="1:10" ht="15.75">
      <c r="A188" s="375"/>
      <c r="B188" s="376" t="s">
        <v>177</v>
      </c>
      <c r="C188" s="377"/>
      <c r="D188" s="377"/>
      <c r="E188" s="377"/>
      <c r="F188" s="516"/>
      <c r="G188" s="377"/>
      <c r="H188" s="516"/>
      <c r="I188" s="377"/>
      <c r="J188" s="377"/>
    </row>
    <row r="189" spans="1:10" ht="27">
      <c r="A189" s="275">
        <v>1</v>
      </c>
      <c r="B189" s="214" t="s">
        <v>178</v>
      </c>
      <c r="C189" s="276" t="s">
        <v>16</v>
      </c>
      <c r="D189" s="73">
        <f>76*0.25</f>
        <v>19</v>
      </c>
      <c r="E189" s="272"/>
      <c r="F189" s="402">
        <v>0</v>
      </c>
      <c r="G189" s="37">
        <f>F189*D189</f>
        <v>0</v>
      </c>
      <c r="H189" s="402">
        <v>0</v>
      </c>
      <c r="I189" s="37">
        <f>H189*D189</f>
        <v>0</v>
      </c>
      <c r="J189" s="73">
        <f>I189+G189</f>
        <v>0</v>
      </c>
    </row>
    <row r="190" spans="1:10" ht="13.5">
      <c r="A190" s="464">
        <v>2</v>
      </c>
      <c r="B190" s="280" t="s">
        <v>179</v>
      </c>
      <c r="C190" s="240" t="s">
        <v>16</v>
      </c>
      <c r="D190" s="281">
        <v>68</v>
      </c>
      <c r="E190" s="298"/>
      <c r="F190" s="546"/>
      <c r="G190" s="283"/>
      <c r="H190" s="546"/>
      <c r="I190" s="282"/>
      <c r="J190" s="282">
        <f>SUM(J191:J193)</f>
        <v>0</v>
      </c>
    </row>
    <row r="191" spans="1:10" ht="13.5">
      <c r="A191" s="465"/>
      <c r="B191" s="203" t="s">
        <v>20</v>
      </c>
      <c r="C191" s="284" t="s">
        <v>16</v>
      </c>
      <c r="D191" s="196">
        <v>1</v>
      </c>
      <c r="E191" s="196">
        <f>D190*D191</f>
        <v>68</v>
      </c>
      <c r="F191" s="547">
        <v>0</v>
      </c>
      <c r="G191" s="283">
        <f>E191*F191</f>
        <v>0</v>
      </c>
      <c r="H191" s="547"/>
      <c r="I191" s="283"/>
      <c r="J191" s="283">
        <f>G191</f>
        <v>0</v>
      </c>
    </row>
    <row r="192" spans="1:10" ht="13.5">
      <c r="A192" s="465"/>
      <c r="B192" s="203" t="s">
        <v>180</v>
      </c>
      <c r="C192" s="202" t="s">
        <v>11</v>
      </c>
      <c r="D192" s="285">
        <v>3.5000000000000003E-2</v>
      </c>
      <c r="E192" s="285">
        <f>D192*D190</f>
        <v>2.3800000000000003</v>
      </c>
      <c r="F192" s="547"/>
      <c r="G192" s="283"/>
      <c r="H192" s="324">
        <v>0</v>
      </c>
      <c r="I192" s="283">
        <f>E192*H192</f>
        <v>0</v>
      </c>
      <c r="J192" s="283">
        <f>I192</f>
        <v>0</v>
      </c>
    </row>
    <row r="193" spans="1:10" ht="13.5">
      <c r="A193" s="466"/>
      <c r="B193" s="203" t="s">
        <v>14</v>
      </c>
      <c r="C193" s="202" t="s">
        <v>13</v>
      </c>
      <c r="D193" s="285">
        <v>0.107</v>
      </c>
      <c r="E193" s="285">
        <f>D190*D193</f>
        <v>7.2759999999999998</v>
      </c>
      <c r="F193" s="547"/>
      <c r="G193" s="283"/>
      <c r="H193" s="547">
        <v>0</v>
      </c>
      <c r="I193" s="283">
        <f>E193*H193</f>
        <v>0</v>
      </c>
      <c r="J193" s="283">
        <f>I193</f>
        <v>0</v>
      </c>
    </row>
    <row r="194" spans="1:10" ht="15.75">
      <c r="A194" s="467">
        <v>3</v>
      </c>
      <c r="B194" s="243" t="s">
        <v>181</v>
      </c>
      <c r="C194" s="44" t="s">
        <v>45</v>
      </c>
      <c r="D194" s="44">
        <f>D190</f>
        <v>68</v>
      </c>
      <c r="E194" s="277"/>
      <c r="F194" s="545"/>
      <c r="G194" s="277"/>
      <c r="H194" s="545"/>
      <c r="I194" s="277"/>
      <c r="J194" s="277">
        <f>SUM(J195:J197)</f>
        <v>0</v>
      </c>
    </row>
    <row r="195" spans="1:10" ht="15.75">
      <c r="A195" s="468"/>
      <c r="B195" s="70" t="s">
        <v>9</v>
      </c>
      <c r="C195" s="199" t="s">
        <v>36</v>
      </c>
      <c r="D195" s="199">
        <v>1</v>
      </c>
      <c r="E195" s="200">
        <f>D194*D195</f>
        <v>68</v>
      </c>
      <c r="F195" s="535">
        <v>0</v>
      </c>
      <c r="G195" s="200">
        <f>E195*F195</f>
        <v>0</v>
      </c>
      <c r="H195" s="535"/>
      <c r="I195" s="200"/>
      <c r="J195" s="200">
        <f>G195</f>
        <v>0</v>
      </c>
    </row>
    <row r="196" spans="1:10" ht="13.5">
      <c r="A196" s="468"/>
      <c r="B196" s="70" t="s">
        <v>182</v>
      </c>
      <c r="C196" s="199" t="s">
        <v>15</v>
      </c>
      <c r="D196" s="199">
        <v>0.4</v>
      </c>
      <c r="E196" s="200">
        <f>D194*D196</f>
        <v>27.200000000000003</v>
      </c>
      <c r="F196" s="535"/>
      <c r="G196" s="200"/>
      <c r="H196" s="535">
        <v>0</v>
      </c>
      <c r="I196" s="200">
        <f>E196*H196</f>
        <v>0</v>
      </c>
      <c r="J196" s="200">
        <f>I196</f>
        <v>0</v>
      </c>
    </row>
    <row r="197" spans="1:10" ht="13.5">
      <c r="A197" s="469"/>
      <c r="B197" s="70" t="s">
        <v>14</v>
      </c>
      <c r="C197" s="199" t="s">
        <v>79</v>
      </c>
      <c r="D197" s="199">
        <v>0.02</v>
      </c>
      <c r="E197" s="200">
        <f>D194*D197</f>
        <v>1.36</v>
      </c>
      <c r="F197" s="535"/>
      <c r="G197" s="200"/>
      <c r="H197" s="535">
        <v>0</v>
      </c>
      <c r="I197" s="200">
        <f>E197*H197</f>
        <v>0</v>
      </c>
      <c r="J197" s="200">
        <f>I197</f>
        <v>0</v>
      </c>
    </row>
    <row r="198" spans="1:10" ht="15.75">
      <c r="A198" s="449">
        <v>4</v>
      </c>
      <c r="B198" s="223" t="s">
        <v>373</v>
      </c>
      <c r="C198" s="253" t="s">
        <v>45</v>
      </c>
      <c r="D198" s="208">
        <v>200</v>
      </c>
      <c r="E198" s="278"/>
      <c r="F198" s="517"/>
      <c r="G198" s="208"/>
      <c r="H198" s="517"/>
      <c r="I198" s="208"/>
      <c r="J198" s="208">
        <f>SUM(J199:J202)</f>
        <v>0</v>
      </c>
    </row>
    <row r="199" spans="1:10" ht="13.5">
      <c r="A199" s="450"/>
      <c r="B199" s="210" t="s">
        <v>20</v>
      </c>
      <c r="C199" s="205" t="s">
        <v>16</v>
      </c>
      <c r="D199" s="205">
        <v>1</v>
      </c>
      <c r="E199" s="209">
        <f>D198*D199</f>
        <v>200</v>
      </c>
      <c r="F199" s="519">
        <v>0</v>
      </c>
      <c r="G199" s="209">
        <f>E199*F199</f>
        <v>0</v>
      </c>
      <c r="H199" s="519"/>
      <c r="I199" s="209"/>
      <c r="J199" s="209">
        <f>G199</f>
        <v>0</v>
      </c>
    </row>
    <row r="200" spans="1:10" ht="13.5">
      <c r="A200" s="450"/>
      <c r="B200" s="210" t="s">
        <v>144</v>
      </c>
      <c r="C200" s="205" t="s">
        <v>15</v>
      </c>
      <c r="D200" s="205">
        <v>0.246</v>
      </c>
      <c r="E200" s="209">
        <f>D198*D200</f>
        <v>49.2</v>
      </c>
      <c r="F200" s="519"/>
      <c r="G200" s="209"/>
      <c r="H200" s="519">
        <v>0</v>
      </c>
      <c r="I200" s="209">
        <f>E200*H200</f>
        <v>0</v>
      </c>
      <c r="J200" s="209">
        <f>I200</f>
        <v>0</v>
      </c>
    </row>
    <row r="201" spans="1:10" ht="13.5">
      <c r="A201" s="450"/>
      <c r="B201" s="210" t="s">
        <v>145</v>
      </c>
      <c r="C201" s="205" t="s">
        <v>15</v>
      </c>
      <c r="D201" s="205">
        <v>2.7E-2</v>
      </c>
      <c r="E201" s="209">
        <f>D198*D201</f>
        <v>5.4</v>
      </c>
      <c r="F201" s="519"/>
      <c r="G201" s="209"/>
      <c r="H201" s="519">
        <v>0</v>
      </c>
      <c r="I201" s="209">
        <f>E201*H201</f>
        <v>0</v>
      </c>
      <c r="J201" s="209">
        <f>I201</f>
        <v>0</v>
      </c>
    </row>
    <row r="202" spans="1:10" ht="13.5">
      <c r="A202" s="451"/>
      <c r="B202" s="210" t="s">
        <v>14</v>
      </c>
      <c r="C202" s="205" t="s">
        <v>13</v>
      </c>
      <c r="D202" s="205">
        <v>2E-3</v>
      </c>
      <c r="E202" s="209">
        <f>D198*D202</f>
        <v>0.4</v>
      </c>
      <c r="F202" s="519"/>
      <c r="G202" s="209"/>
      <c r="H202" s="519">
        <v>0</v>
      </c>
      <c r="I202" s="209">
        <f>E202*H202</f>
        <v>0</v>
      </c>
      <c r="J202" s="209">
        <f>I202</f>
        <v>0</v>
      </c>
    </row>
    <row r="203" spans="1:10" ht="40.5">
      <c r="A203" s="449">
        <v>5</v>
      </c>
      <c r="B203" s="223" t="s">
        <v>386</v>
      </c>
      <c r="C203" s="253" t="s">
        <v>45</v>
      </c>
      <c r="D203" s="208">
        <v>35</v>
      </c>
      <c r="E203" s="278"/>
      <c r="F203" s="517"/>
      <c r="G203" s="208"/>
      <c r="H203" s="517"/>
      <c r="I203" s="208"/>
      <c r="J203" s="208">
        <f>SUM(J204:J207)</f>
        <v>0</v>
      </c>
    </row>
    <row r="204" spans="1:10" ht="13.5">
      <c r="A204" s="450"/>
      <c r="B204" s="210" t="s">
        <v>20</v>
      </c>
      <c r="C204" s="205" t="s">
        <v>16</v>
      </c>
      <c r="D204" s="205">
        <v>1</v>
      </c>
      <c r="E204" s="209">
        <f>D203*D204</f>
        <v>35</v>
      </c>
      <c r="F204" s="519">
        <v>0</v>
      </c>
      <c r="G204" s="209">
        <f>E204*F204</f>
        <v>0</v>
      </c>
      <c r="H204" s="519"/>
      <c r="I204" s="209"/>
      <c r="J204" s="209">
        <f>G204</f>
        <v>0</v>
      </c>
    </row>
    <row r="205" spans="1:10" ht="13.5">
      <c r="A205" s="450"/>
      <c r="B205" s="210" t="s">
        <v>374</v>
      </c>
      <c r="C205" s="205" t="s">
        <v>16</v>
      </c>
      <c r="D205" s="205">
        <v>1</v>
      </c>
      <c r="E205" s="209">
        <f>D203*D205</f>
        <v>35</v>
      </c>
      <c r="F205" s="519"/>
      <c r="G205" s="209"/>
      <c r="H205" s="519">
        <v>0</v>
      </c>
      <c r="I205" s="209">
        <f>E205*H205</f>
        <v>0</v>
      </c>
      <c r="J205" s="209">
        <f>I205</f>
        <v>0</v>
      </c>
    </row>
    <row r="206" spans="1:10" ht="13.5">
      <c r="A206" s="450"/>
      <c r="B206" s="210" t="s">
        <v>387</v>
      </c>
      <c r="C206" s="205" t="s">
        <v>16</v>
      </c>
      <c r="D206" s="205">
        <v>1</v>
      </c>
      <c r="E206" s="209">
        <f>D206*D203</f>
        <v>35</v>
      </c>
      <c r="F206" s="519"/>
      <c r="G206" s="209"/>
      <c r="H206" s="519">
        <v>0</v>
      </c>
      <c r="I206" s="209">
        <f>E206*H206</f>
        <v>0</v>
      </c>
      <c r="J206" s="209">
        <f>I206</f>
        <v>0</v>
      </c>
    </row>
    <row r="207" spans="1:10" ht="13.5">
      <c r="A207" s="451"/>
      <c r="B207" s="210" t="s">
        <v>14</v>
      </c>
      <c r="C207" s="205" t="s">
        <v>13</v>
      </c>
      <c r="D207" s="205">
        <v>2E-3</v>
      </c>
      <c r="E207" s="209">
        <f>D203*D207</f>
        <v>7.0000000000000007E-2</v>
      </c>
      <c r="F207" s="519"/>
      <c r="G207" s="209"/>
      <c r="H207" s="519">
        <v>0</v>
      </c>
      <c r="I207" s="209">
        <f>E207*H207</f>
        <v>0</v>
      </c>
      <c r="J207" s="209">
        <f>I207</f>
        <v>0</v>
      </c>
    </row>
    <row r="208" spans="1:10" ht="27">
      <c r="A208" s="449">
        <v>6</v>
      </c>
      <c r="B208" s="223" t="s">
        <v>375</v>
      </c>
      <c r="C208" s="253" t="s">
        <v>29</v>
      </c>
      <c r="D208" s="208">
        <v>47</v>
      </c>
      <c r="E208" s="278"/>
      <c r="F208" s="517"/>
      <c r="G208" s="208"/>
      <c r="H208" s="517"/>
      <c r="I208" s="208"/>
      <c r="J208" s="208">
        <f>SUM(J209:J211)</f>
        <v>0</v>
      </c>
    </row>
    <row r="209" spans="1:10" ht="13.5">
      <c r="A209" s="450"/>
      <c r="B209" s="210" t="s">
        <v>20</v>
      </c>
      <c r="C209" s="205" t="s">
        <v>29</v>
      </c>
      <c r="D209" s="205">
        <v>1</v>
      </c>
      <c r="E209" s="209">
        <f>D208*D209</f>
        <v>47</v>
      </c>
      <c r="F209" s="519">
        <v>0</v>
      </c>
      <c r="G209" s="209">
        <f>E209*F209</f>
        <v>0</v>
      </c>
      <c r="H209" s="519"/>
      <c r="I209" s="209"/>
      <c r="J209" s="209">
        <f>G209</f>
        <v>0</v>
      </c>
    </row>
    <row r="210" spans="1:10" ht="13.5">
      <c r="A210" s="450"/>
      <c r="B210" s="210" t="s">
        <v>374</v>
      </c>
      <c r="C210" s="205" t="s">
        <v>16</v>
      </c>
      <c r="D210" s="205">
        <v>0.24</v>
      </c>
      <c r="E210" s="209">
        <f>D208*D210</f>
        <v>11.28</v>
      </c>
      <c r="F210" s="519"/>
      <c r="G210" s="209"/>
      <c r="H210" s="519">
        <v>0</v>
      </c>
      <c r="I210" s="209">
        <f>E210*H210</f>
        <v>0</v>
      </c>
      <c r="J210" s="209">
        <f>I210</f>
        <v>0</v>
      </c>
    </row>
    <row r="211" spans="1:10" ht="13.5">
      <c r="A211" s="451"/>
      <c r="B211" s="210" t="s">
        <v>14</v>
      </c>
      <c r="C211" s="205" t="s">
        <v>13</v>
      </c>
      <c r="D211" s="205">
        <v>2E-3</v>
      </c>
      <c r="E211" s="209">
        <f>D208*D211</f>
        <v>9.4E-2</v>
      </c>
      <c r="F211" s="519"/>
      <c r="G211" s="209"/>
      <c r="H211" s="519">
        <v>0</v>
      </c>
      <c r="I211" s="209">
        <f>E211*H211</f>
        <v>0</v>
      </c>
      <c r="J211" s="209">
        <f>I211</f>
        <v>0</v>
      </c>
    </row>
    <row r="212" spans="1:10" ht="27">
      <c r="A212" s="449">
        <v>7</v>
      </c>
      <c r="B212" s="223" t="s">
        <v>376</v>
      </c>
      <c r="C212" s="253" t="s">
        <v>29</v>
      </c>
      <c r="D212" s="208">
        <v>35</v>
      </c>
      <c r="E212" s="278"/>
      <c r="F212" s="517"/>
      <c r="G212" s="208"/>
      <c r="H212" s="517"/>
      <c r="I212" s="208"/>
      <c r="J212" s="208">
        <f>SUM(J213:J215)</f>
        <v>0</v>
      </c>
    </row>
    <row r="213" spans="1:10" ht="13.5">
      <c r="A213" s="450"/>
      <c r="B213" s="210" t="s">
        <v>20</v>
      </c>
      <c r="C213" s="205" t="s">
        <v>29</v>
      </c>
      <c r="D213" s="205">
        <v>1</v>
      </c>
      <c r="E213" s="209">
        <f>D212*D213</f>
        <v>35</v>
      </c>
      <c r="F213" s="519">
        <v>0</v>
      </c>
      <c r="G213" s="209">
        <f>E213*F213</f>
        <v>0</v>
      </c>
      <c r="H213" s="519"/>
      <c r="I213" s="209"/>
      <c r="J213" s="209">
        <f>G213</f>
        <v>0</v>
      </c>
    </row>
    <row r="214" spans="1:10" ht="13.5">
      <c r="A214" s="450"/>
      <c r="B214" s="210" t="s">
        <v>374</v>
      </c>
      <c r="C214" s="205" t="s">
        <v>16</v>
      </c>
      <c r="D214" s="205">
        <v>0.47</v>
      </c>
      <c r="E214" s="209">
        <f>D212*D214</f>
        <v>16.45</v>
      </c>
      <c r="F214" s="519"/>
      <c r="G214" s="209"/>
      <c r="H214" s="519">
        <v>0</v>
      </c>
      <c r="I214" s="209">
        <f>E214*H214</f>
        <v>0</v>
      </c>
      <c r="J214" s="209">
        <f>I214</f>
        <v>0</v>
      </c>
    </row>
    <row r="215" spans="1:10" ht="13.5">
      <c r="A215" s="451"/>
      <c r="B215" s="210" t="s">
        <v>14</v>
      </c>
      <c r="C215" s="205" t="s">
        <v>13</v>
      </c>
      <c r="D215" s="205">
        <v>2E-3</v>
      </c>
      <c r="E215" s="209">
        <f>D212*D215</f>
        <v>7.0000000000000007E-2</v>
      </c>
      <c r="F215" s="519"/>
      <c r="G215" s="209"/>
      <c r="H215" s="519">
        <v>0</v>
      </c>
      <c r="I215" s="209">
        <f>E215*H215</f>
        <v>0</v>
      </c>
      <c r="J215" s="209">
        <f>I215</f>
        <v>0</v>
      </c>
    </row>
    <row r="216" spans="1:10" ht="13.5">
      <c r="A216" s="467">
        <v>8</v>
      </c>
      <c r="B216" s="300" t="s">
        <v>183</v>
      </c>
      <c r="C216" s="44" t="s">
        <v>18</v>
      </c>
      <c r="D216" s="44">
        <v>1</v>
      </c>
      <c r="E216" s="277"/>
      <c r="F216" s="545"/>
      <c r="G216" s="277"/>
      <c r="H216" s="545"/>
      <c r="I216" s="277"/>
      <c r="J216" s="277">
        <f>SUM(J217:J221)</f>
        <v>0</v>
      </c>
    </row>
    <row r="217" spans="1:10" ht="13.5">
      <c r="A217" s="468"/>
      <c r="B217" s="197" t="s">
        <v>9</v>
      </c>
      <c r="C217" s="199" t="s">
        <v>18</v>
      </c>
      <c r="D217" s="199">
        <v>1</v>
      </c>
      <c r="E217" s="200">
        <f>D216*D217</f>
        <v>1</v>
      </c>
      <c r="F217" s="535">
        <v>0</v>
      </c>
      <c r="G217" s="200">
        <f>E217*F217</f>
        <v>0</v>
      </c>
      <c r="H217" s="535"/>
      <c r="I217" s="200"/>
      <c r="J217" s="200">
        <f>G217</f>
        <v>0</v>
      </c>
    </row>
    <row r="218" spans="1:10" ht="15.75">
      <c r="A218" s="468"/>
      <c r="B218" s="197" t="s">
        <v>184</v>
      </c>
      <c r="C218" s="199" t="s">
        <v>36</v>
      </c>
      <c r="D218" s="199">
        <v>0.5</v>
      </c>
      <c r="E218" s="200">
        <f>D216*D218</f>
        <v>0.5</v>
      </c>
      <c r="F218" s="535"/>
      <c r="G218" s="301"/>
      <c r="H218" s="535">
        <v>0</v>
      </c>
      <c r="I218" s="200">
        <f>E218*H218</f>
        <v>0</v>
      </c>
      <c r="J218" s="200">
        <f>I218</f>
        <v>0</v>
      </c>
    </row>
    <row r="219" spans="1:10" ht="15.75">
      <c r="A219" s="468"/>
      <c r="B219" s="197" t="s">
        <v>22</v>
      </c>
      <c r="C219" s="199" t="s">
        <v>35</v>
      </c>
      <c r="D219" s="199">
        <v>0.22</v>
      </c>
      <c r="E219" s="200">
        <f>D216*D219</f>
        <v>0.22</v>
      </c>
      <c r="F219" s="535"/>
      <c r="G219" s="301"/>
      <c r="H219" s="535">
        <v>0</v>
      </c>
      <c r="I219" s="200">
        <f>E219*H219</f>
        <v>0</v>
      </c>
      <c r="J219" s="200">
        <f>I219</f>
        <v>0</v>
      </c>
    </row>
    <row r="220" spans="1:10" ht="13.5">
      <c r="A220" s="468"/>
      <c r="B220" s="197" t="s">
        <v>185</v>
      </c>
      <c r="C220" s="199" t="s">
        <v>130</v>
      </c>
      <c r="D220" s="199">
        <v>1</v>
      </c>
      <c r="E220" s="200">
        <f>D220*D216</f>
        <v>1</v>
      </c>
      <c r="F220" s="535"/>
      <c r="G220" s="301"/>
      <c r="H220" s="535">
        <v>0</v>
      </c>
      <c r="I220" s="200">
        <f>E220*H220</f>
        <v>0</v>
      </c>
      <c r="J220" s="200">
        <f>I220</f>
        <v>0</v>
      </c>
    </row>
    <row r="221" spans="1:10" ht="13.5">
      <c r="A221" s="469"/>
      <c r="B221" s="197" t="s">
        <v>14</v>
      </c>
      <c r="C221" s="199" t="s">
        <v>13</v>
      </c>
      <c r="D221" s="199">
        <v>0.5</v>
      </c>
      <c r="E221" s="200">
        <f>D216*D221</f>
        <v>0.5</v>
      </c>
      <c r="F221" s="535"/>
      <c r="G221" s="301"/>
      <c r="H221" s="535">
        <v>0</v>
      </c>
      <c r="I221" s="200">
        <f>E221*H221</f>
        <v>0</v>
      </c>
      <c r="J221" s="200">
        <f>I221</f>
        <v>0</v>
      </c>
    </row>
    <row r="222" spans="1:10" ht="15.75">
      <c r="A222" s="375"/>
      <c r="B222" s="376" t="s">
        <v>186</v>
      </c>
      <c r="C222" s="377"/>
      <c r="D222" s="377"/>
      <c r="E222" s="377"/>
      <c r="F222" s="516"/>
      <c r="G222" s="377"/>
      <c r="H222" s="516"/>
      <c r="I222" s="377"/>
      <c r="J222" s="377"/>
    </row>
    <row r="223" spans="1:10" ht="27">
      <c r="A223" s="449">
        <v>1</v>
      </c>
      <c r="B223" s="223" t="s">
        <v>377</v>
      </c>
      <c r="C223" s="253" t="s">
        <v>45</v>
      </c>
      <c r="D223" s="307">
        <f>100*0.47+2.5*2.5*2</f>
        <v>59.5</v>
      </c>
      <c r="E223" s="311"/>
      <c r="F223" s="548"/>
      <c r="G223" s="307"/>
      <c r="H223" s="548"/>
      <c r="I223" s="307"/>
      <c r="J223" s="307">
        <f>SUM(J224:J227)</f>
        <v>0</v>
      </c>
    </row>
    <row r="224" spans="1:10" ht="13.5">
      <c r="A224" s="450"/>
      <c r="B224" s="210" t="s">
        <v>20</v>
      </c>
      <c r="C224" s="205" t="s">
        <v>16</v>
      </c>
      <c r="D224" s="205">
        <v>1</v>
      </c>
      <c r="E224" s="209">
        <f>D223*D224</f>
        <v>59.5</v>
      </c>
      <c r="F224" s="519">
        <v>0</v>
      </c>
      <c r="G224" s="209">
        <f>E224*F224</f>
        <v>0</v>
      </c>
      <c r="H224" s="519"/>
      <c r="I224" s="209"/>
      <c r="J224" s="209">
        <f>G224</f>
        <v>0</v>
      </c>
    </row>
    <row r="225" spans="1:10" ht="13.5">
      <c r="A225" s="450"/>
      <c r="B225" s="210" t="s">
        <v>144</v>
      </c>
      <c r="C225" s="205" t="s">
        <v>15</v>
      </c>
      <c r="D225" s="205">
        <v>0.246</v>
      </c>
      <c r="E225" s="209">
        <f>D223*D225</f>
        <v>14.637</v>
      </c>
      <c r="F225" s="519"/>
      <c r="G225" s="209"/>
      <c r="H225" s="519">
        <v>0</v>
      </c>
      <c r="I225" s="209">
        <f>E225*H225</f>
        <v>0</v>
      </c>
      <c r="J225" s="209">
        <f>I225</f>
        <v>0</v>
      </c>
    </row>
    <row r="226" spans="1:10" ht="13.5">
      <c r="A226" s="450"/>
      <c r="B226" s="210" t="s">
        <v>145</v>
      </c>
      <c r="C226" s="205" t="s">
        <v>15</v>
      </c>
      <c r="D226" s="205">
        <v>2.7E-2</v>
      </c>
      <c r="E226" s="209">
        <f>D223*D226</f>
        <v>1.6065</v>
      </c>
      <c r="F226" s="519"/>
      <c r="G226" s="209"/>
      <c r="H226" s="519">
        <v>0</v>
      </c>
      <c r="I226" s="209">
        <f>E226*H226</f>
        <v>0</v>
      </c>
      <c r="J226" s="209">
        <f>I226</f>
        <v>0</v>
      </c>
    </row>
    <row r="227" spans="1:10" ht="13.5">
      <c r="A227" s="451"/>
      <c r="B227" s="210" t="s">
        <v>14</v>
      </c>
      <c r="C227" s="205" t="s">
        <v>13</v>
      </c>
      <c r="D227" s="205">
        <v>2E-3</v>
      </c>
      <c r="E227" s="209">
        <f>D223*D227</f>
        <v>0.11900000000000001</v>
      </c>
      <c r="F227" s="519"/>
      <c r="G227" s="209"/>
      <c r="H227" s="519">
        <v>0</v>
      </c>
      <c r="I227" s="209">
        <f>E227*H227</f>
        <v>0</v>
      </c>
      <c r="J227" s="209">
        <f>I227</f>
        <v>0</v>
      </c>
    </row>
    <row r="228" spans="1:10" s="193" customFormat="1" ht="27">
      <c r="A228" s="452">
        <v>2</v>
      </c>
      <c r="B228" s="187" t="s">
        <v>379</v>
      </c>
      <c r="C228" s="302" t="s">
        <v>158</v>
      </c>
      <c r="D228" s="302">
        <v>80</v>
      </c>
      <c r="E228" s="188"/>
      <c r="F228" s="523"/>
      <c r="G228" s="188"/>
      <c r="H228" s="523"/>
      <c r="I228" s="188"/>
      <c r="J228" s="188">
        <f>SUM(J229:J231)</f>
        <v>0</v>
      </c>
    </row>
    <row r="229" spans="1:10" s="193" customFormat="1" ht="15.75">
      <c r="A229" s="453"/>
      <c r="B229" s="189" t="s">
        <v>9</v>
      </c>
      <c r="C229" s="186" t="s">
        <v>104</v>
      </c>
      <c r="D229" s="186">
        <v>1</v>
      </c>
      <c r="E229" s="190">
        <f>D228*D229</f>
        <v>80</v>
      </c>
      <c r="F229" s="524">
        <v>0</v>
      </c>
      <c r="G229" s="190">
        <f>E229*F229</f>
        <v>0</v>
      </c>
      <c r="H229" s="524"/>
      <c r="I229" s="190"/>
      <c r="J229" s="190">
        <f>G229</f>
        <v>0</v>
      </c>
    </row>
    <row r="230" spans="1:10" s="193" customFormat="1" ht="15.75">
      <c r="A230" s="453"/>
      <c r="B230" s="189" t="s">
        <v>159</v>
      </c>
      <c r="C230" s="186" t="s">
        <v>103</v>
      </c>
      <c r="D230" s="186">
        <v>0.10199999999999999</v>
      </c>
      <c r="E230" s="190">
        <f>D228*D230</f>
        <v>8.16</v>
      </c>
      <c r="F230" s="524"/>
      <c r="G230" s="190"/>
      <c r="H230" s="524">
        <v>0</v>
      </c>
      <c r="I230" s="190">
        <f>E230*H230</f>
        <v>0</v>
      </c>
      <c r="J230" s="190">
        <f>I230</f>
        <v>0</v>
      </c>
    </row>
    <row r="231" spans="1:10" s="193" customFormat="1" ht="13.5">
      <c r="A231" s="454"/>
      <c r="B231" s="189" t="s">
        <v>162</v>
      </c>
      <c r="C231" s="186" t="s">
        <v>12</v>
      </c>
      <c r="D231" s="186">
        <v>4.0000000000000001E-3</v>
      </c>
      <c r="E231" s="192">
        <f>D231*D228</f>
        <v>0.32</v>
      </c>
      <c r="F231" s="524"/>
      <c r="G231" s="190"/>
      <c r="H231" s="522">
        <v>0</v>
      </c>
      <c r="I231" s="190">
        <f>H231*E231</f>
        <v>0</v>
      </c>
      <c r="J231" s="190">
        <f>I231</f>
        <v>0</v>
      </c>
    </row>
    <row r="232" spans="1:10" s="193" customFormat="1" ht="15">
      <c r="A232" s="449">
        <v>3</v>
      </c>
      <c r="B232" s="313" t="s">
        <v>380</v>
      </c>
      <c r="C232" s="206" t="s">
        <v>16</v>
      </c>
      <c r="D232" s="207">
        <v>41</v>
      </c>
      <c r="E232" s="208"/>
      <c r="F232" s="517"/>
      <c r="G232" s="208"/>
      <c r="H232" s="519"/>
      <c r="I232" s="208"/>
      <c r="J232" s="208">
        <f>SUM(J233:J235)</f>
        <v>0</v>
      </c>
    </row>
    <row r="233" spans="1:10" s="193" customFormat="1" ht="13.5">
      <c r="A233" s="450"/>
      <c r="B233" s="210" t="s">
        <v>9</v>
      </c>
      <c r="C233" s="198" t="s">
        <v>11</v>
      </c>
      <c r="D233" s="198">
        <v>1</v>
      </c>
      <c r="E233" s="211">
        <f>D232*D233</f>
        <v>41</v>
      </c>
      <c r="F233" s="518">
        <v>0</v>
      </c>
      <c r="G233" s="209">
        <f>E233*F233</f>
        <v>0</v>
      </c>
      <c r="H233" s="519"/>
      <c r="I233" s="209"/>
      <c r="J233" s="209">
        <f>G233</f>
        <v>0</v>
      </c>
    </row>
    <row r="234" spans="1:10" s="193" customFormat="1" ht="15.75">
      <c r="A234" s="450"/>
      <c r="B234" s="213" t="s">
        <v>94</v>
      </c>
      <c r="C234" s="212" t="s">
        <v>103</v>
      </c>
      <c r="D234" s="205">
        <v>0.15</v>
      </c>
      <c r="E234" s="209">
        <f>D234*D232</f>
        <v>6.1499999999999995</v>
      </c>
      <c r="F234" s="519"/>
      <c r="G234" s="209"/>
      <c r="H234" s="519">
        <v>0</v>
      </c>
      <c r="I234" s="209">
        <f>E234*H234</f>
        <v>0</v>
      </c>
      <c r="J234" s="209">
        <f>I234</f>
        <v>0</v>
      </c>
    </row>
    <row r="235" spans="1:10" s="193" customFormat="1" ht="16.5" customHeight="1">
      <c r="A235" s="451"/>
      <c r="B235" s="210" t="s">
        <v>381</v>
      </c>
      <c r="C235" s="205" t="s">
        <v>17</v>
      </c>
      <c r="D235" s="205">
        <v>50</v>
      </c>
      <c r="E235" s="209">
        <f>D235*D232</f>
        <v>2050</v>
      </c>
      <c r="F235" s="519">
        <v>0</v>
      </c>
      <c r="G235" s="209">
        <f>F235*E235</f>
        <v>0</v>
      </c>
      <c r="H235" s="519">
        <v>0</v>
      </c>
      <c r="I235" s="209">
        <f>E235*H235</f>
        <v>0</v>
      </c>
      <c r="J235" s="209">
        <f>I235</f>
        <v>0</v>
      </c>
    </row>
    <row r="236" spans="1:10" ht="17.25" customHeight="1">
      <c r="A236" s="275">
        <v>4</v>
      </c>
      <c r="B236" s="214" t="s">
        <v>393</v>
      </c>
      <c r="C236" s="276" t="s">
        <v>16</v>
      </c>
      <c r="D236" s="73">
        <f>20*1.6</f>
        <v>32</v>
      </c>
      <c r="E236" s="272"/>
      <c r="F236" s="402">
        <v>0</v>
      </c>
      <c r="G236" s="37">
        <f>F236*D236</f>
        <v>0</v>
      </c>
      <c r="H236" s="402">
        <v>0</v>
      </c>
      <c r="I236" s="37">
        <f>H236*D236</f>
        <v>0</v>
      </c>
      <c r="J236" s="73">
        <f>I236+G236</f>
        <v>0</v>
      </c>
    </row>
    <row r="237" spans="1:10" ht="27.75" customHeight="1">
      <c r="A237" s="482">
        <v>5</v>
      </c>
      <c r="B237" s="338" t="s">
        <v>400</v>
      </c>
      <c r="C237" s="339" t="s">
        <v>401</v>
      </c>
      <c r="D237" s="340">
        <v>65.599999999999994</v>
      </c>
      <c r="E237" s="341"/>
      <c r="F237" s="342"/>
      <c r="G237" s="343"/>
      <c r="H237" s="342"/>
      <c r="I237" s="343"/>
      <c r="J237" s="344">
        <f>SUM(J238:J244)</f>
        <v>0</v>
      </c>
    </row>
    <row r="238" spans="1:10" ht="17.25" customHeight="1">
      <c r="A238" s="483"/>
      <c r="B238" s="197" t="s">
        <v>402</v>
      </c>
      <c r="C238" s="58" t="s">
        <v>401</v>
      </c>
      <c r="D238" s="345">
        <v>1</v>
      </c>
      <c r="E238" s="345">
        <f>D237*D238</f>
        <v>65.599999999999994</v>
      </c>
      <c r="F238" s="346">
        <v>0</v>
      </c>
      <c r="G238" s="345">
        <f>E238*F238</f>
        <v>0</v>
      </c>
      <c r="H238" s="346"/>
      <c r="I238" s="347"/>
      <c r="J238" s="348">
        <f>I238+G238</f>
        <v>0</v>
      </c>
    </row>
    <row r="239" spans="1:10" ht="17.25" customHeight="1">
      <c r="A239" s="483"/>
      <c r="B239" s="197" t="s">
        <v>403</v>
      </c>
      <c r="C239" s="58" t="s">
        <v>11</v>
      </c>
      <c r="D239" s="345">
        <v>1.2</v>
      </c>
      <c r="E239" s="345"/>
      <c r="F239" s="346"/>
      <c r="G239" s="345"/>
      <c r="H239" s="346">
        <v>0</v>
      </c>
      <c r="I239" s="347">
        <f>D239*H239</f>
        <v>0</v>
      </c>
      <c r="J239" s="348">
        <f>I239+G239</f>
        <v>0</v>
      </c>
    </row>
    <row r="240" spans="1:10" ht="17.25" customHeight="1">
      <c r="A240" s="483"/>
      <c r="B240" s="197" t="s">
        <v>407</v>
      </c>
      <c r="C240" s="199" t="s">
        <v>36</v>
      </c>
      <c r="D240" s="345">
        <v>1.1000000000000001</v>
      </c>
      <c r="E240" s="345">
        <f>D240*D237</f>
        <v>72.16</v>
      </c>
      <c r="F240" s="346"/>
      <c r="G240" s="345">
        <f>F240*E240</f>
        <v>0</v>
      </c>
      <c r="H240" s="346">
        <v>0</v>
      </c>
      <c r="I240" s="347">
        <f>H240*E240</f>
        <v>0</v>
      </c>
      <c r="J240" s="348">
        <f>I240</f>
        <v>0</v>
      </c>
    </row>
    <row r="241" spans="1:10" ht="17.25" customHeight="1">
      <c r="A241" s="483"/>
      <c r="B241" s="349" t="s">
        <v>404</v>
      </c>
      <c r="C241" s="58" t="s">
        <v>17</v>
      </c>
      <c r="D241" s="348"/>
      <c r="E241" s="350">
        <v>22</v>
      </c>
      <c r="F241" s="351"/>
      <c r="G241" s="348"/>
      <c r="H241" s="351">
        <v>0</v>
      </c>
      <c r="I241" s="347">
        <f>E241*H241</f>
        <v>0</v>
      </c>
      <c r="J241" s="348">
        <f t="shared" ref="J241:J244" si="11">I241+G241</f>
        <v>0</v>
      </c>
    </row>
    <row r="242" spans="1:10" ht="17.25" customHeight="1">
      <c r="A242" s="483"/>
      <c r="B242" s="349" t="s">
        <v>405</v>
      </c>
      <c r="C242" s="58" t="s">
        <v>406</v>
      </c>
      <c r="D242" s="348"/>
      <c r="E242" s="348">
        <f>130/2</f>
        <v>65</v>
      </c>
      <c r="F242" s="351"/>
      <c r="G242" s="348"/>
      <c r="H242" s="351">
        <v>0</v>
      </c>
      <c r="I242" s="348">
        <f>E242*H242</f>
        <v>0</v>
      </c>
      <c r="J242" s="348">
        <f t="shared" si="11"/>
        <v>0</v>
      </c>
    </row>
    <row r="243" spans="1:10" ht="17.25" customHeight="1">
      <c r="A243" s="483"/>
      <c r="B243" s="197" t="s">
        <v>396</v>
      </c>
      <c r="C243" s="199" t="s">
        <v>15</v>
      </c>
      <c r="D243" s="345">
        <v>0.08</v>
      </c>
      <c r="E243" s="345">
        <f>D237*D243</f>
        <v>5.2479999999999993</v>
      </c>
      <c r="F243" s="346"/>
      <c r="G243" s="345"/>
      <c r="H243" s="346">
        <v>0</v>
      </c>
      <c r="I243" s="347">
        <f>E243*H243</f>
        <v>0</v>
      </c>
      <c r="J243" s="348">
        <f t="shared" si="11"/>
        <v>0</v>
      </c>
    </row>
    <row r="244" spans="1:10" ht="17.25" customHeight="1">
      <c r="A244" s="484"/>
      <c r="B244" s="352" t="s">
        <v>14</v>
      </c>
      <c r="C244" s="353" t="s">
        <v>13</v>
      </c>
      <c r="D244" s="354">
        <v>2.7799999999999998E-2</v>
      </c>
      <c r="E244" s="355">
        <f>D237*D244</f>
        <v>1.8236799999999997</v>
      </c>
      <c r="F244" s="356"/>
      <c r="G244" s="355"/>
      <c r="H244" s="356">
        <v>0</v>
      </c>
      <c r="I244" s="357">
        <f>E244*H244</f>
        <v>0</v>
      </c>
      <c r="J244" s="348">
        <f t="shared" si="11"/>
        <v>0</v>
      </c>
    </row>
    <row r="245" spans="1:10" ht="17.25" customHeight="1">
      <c r="A245" s="464">
        <v>7</v>
      </c>
      <c r="B245" s="416" t="s">
        <v>425</v>
      </c>
      <c r="C245" s="240" t="s">
        <v>45</v>
      </c>
      <c r="D245" s="358">
        <f>2*1.2</f>
        <v>2.4</v>
      </c>
      <c r="E245" s="358"/>
      <c r="F245" s="549"/>
      <c r="G245" s="358"/>
      <c r="H245" s="549"/>
      <c r="I245" s="358"/>
      <c r="J245" s="358">
        <f>SUM(J246:J250)</f>
        <v>0</v>
      </c>
    </row>
    <row r="246" spans="1:10" ht="17.25" customHeight="1">
      <c r="A246" s="465"/>
      <c r="B246" s="359" t="s">
        <v>9</v>
      </c>
      <c r="C246" s="229" t="s">
        <v>36</v>
      </c>
      <c r="D246" s="202">
        <v>1</v>
      </c>
      <c r="E246" s="360">
        <f>D245*D246</f>
        <v>2.4</v>
      </c>
      <c r="F246" s="550">
        <v>0</v>
      </c>
      <c r="G246" s="360">
        <f>E246*F246</f>
        <v>0</v>
      </c>
      <c r="H246" s="550"/>
      <c r="I246" s="360"/>
      <c r="J246" s="360">
        <f>G246</f>
        <v>0</v>
      </c>
    </row>
    <row r="247" spans="1:10" ht="17.25" customHeight="1">
      <c r="A247" s="465"/>
      <c r="B247" s="359" t="s">
        <v>394</v>
      </c>
      <c r="C247" s="202" t="s">
        <v>36</v>
      </c>
      <c r="D247" s="202">
        <v>1</v>
      </c>
      <c r="E247" s="360">
        <f>D247*D245</f>
        <v>2.4</v>
      </c>
      <c r="F247" s="550"/>
      <c r="G247" s="360"/>
      <c r="H247" s="550">
        <v>0</v>
      </c>
      <c r="I247" s="360">
        <f>H247*E247</f>
        <v>0</v>
      </c>
      <c r="J247" s="360">
        <f>I247</f>
        <v>0</v>
      </c>
    </row>
    <row r="248" spans="1:10" ht="17.25" customHeight="1">
      <c r="A248" s="465"/>
      <c r="B248" s="359" t="s">
        <v>395</v>
      </c>
      <c r="C248" s="202" t="s">
        <v>15</v>
      </c>
      <c r="D248" s="202">
        <v>1.56</v>
      </c>
      <c r="E248" s="360">
        <f>D248*D245</f>
        <v>3.7439999999999998</v>
      </c>
      <c r="F248" s="551"/>
      <c r="G248" s="360"/>
      <c r="H248" s="550">
        <v>0</v>
      </c>
      <c r="I248" s="360">
        <f>E248*H248</f>
        <v>0</v>
      </c>
      <c r="J248" s="360">
        <f>I248</f>
        <v>0</v>
      </c>
    </row>
    <row r="249" spans="1:10" ht="17.25" customHeight="1">
      <c r="A249" s="465"/>
      <c r="B249" s="359" t="s">
        <v>396</v>
      </c>
      <c r="C249" s="202" t="s">
        <v>15</v>
      </c>
      <c r="D249" s="202">
        <v>4.8000000000000001E-2</v>
      </c>
      <c r="E249" s="360">
        <f>D249*D245</f>
        <v>0.1152</v>
      </c>
      <c r="F249" s="552"/>
      <c r="G249" s="361"/>
      <c r="H249" s="550">
        <v>0</v>
      </c>
      <c r="I249" s="360">
        <f>E249*H249</f>
        <v>0</v>
      </c>
      <c r="J249" s="360">
        <f>I249</f>
        <v>0</v>
      </c>
    </row>
    <row r="250" spans="1:10" ht="17.25" customHeight="1">
      <c r="A250" s="466"/>
      <c r="B250" s="359" t="s">
        <v>14</v>
      </c>
      <c r="C250" s="202" t="s">
        <v>13</v>
      </c>
      <c r="D250" s="202">
        <v>5.3999999999999999E-2</v>
      </c>
      <c r="E250" s="360">
        <f>D250*D245</f>
        <v>0.12959999999999999</v>
      </c>
      <c r="F250" s="550"/>
      <c r="G250" s="360"/>
      <c r="H250" s="550">
        <v>0</v>
      </c>
      <c r="I250" s="360">
        <f>E250*H250</f>
        <v>0</v>
      </c>
      <c r="J250" s="360">
        <f>I250</f>
        <v>0</v>
      </c>
    </row>
    <row r="251" spans="1:10" ht="30.75" customHeight="1">
      <c r="A251" s="467">
        <v>8</v>
      </c>
      <c r="B251" s="362" t="s">
        <v>418</v>
      </c>
      <c r="C251" s="194" t="s">
        <v>47</v>
      </c>
      <c r="D251" s="194">
        <v>4.32</v>
      </c>
      <c r="E251" s="195"/>
      <c r="F251" s="534"/>
      <c r="G251" s="195"/>
      <c r="H251" s="534"/>
      <c r="I251" s="195"/>
      <c r="J251" s="195">
        <f>SUM(J252:J260)</f>
        <v>0</v>
      </c>
    </row>
    <row r="252" spans="1:10" ht="17.25" customHeight="1">
      <c r="A252" s="468"/>
      <c r="B252" s="197" t="s">
        <v>9</v>
      </c>
      <c r="C252" s="198" t="s">
        <v>35</v>
      </c>
      <c r="D252" s="199">
        <v>1</v>
      </c>
      <c r="E252" s="200">
        <f>D252*D251</f>
        <v>4.32</v>
      </c>
      <c r="F252" s="522">
        <v>0</v>
      </c>
      <c r="G252" s="200">
        <f>E252*F252</f>
        <v>0</v>
      </c>
      <c r="H252" s="535"/>
      <c r="I252" s="200"/>
      <c r="J252" s="200">
        <f>G252</f>
        <v>0</v>
      </c>
    </row>
    <row r="253" spans="1:10" ht="17.25" customHeight="1">
      <c r="A253" s="468"/>
      <c r="B253" s="363" t="s">
        <v>415</v>
      </c>
      <c r="C253" s="199" t="s">
        <v>35</v>
      </c>
      <c r="D253" s="199">
        <v>1.0149999999999999</v>
      </c>
      <c r="E253" s="200">
        <f>D251*D253</f>
        <v>4.3848000000000003</v>
      </c>
      <c r="F253" s="535"/>
      <c r="G253" s="200"/>
      <c r="H253" s="522">
        <v>0</v>
      </c>
      <c r="I253" s="200">
        <f t="shared" ref="I253:I260" si="12">E253*H253</f>
        <v>0</v>
      </c>
      <c r="J253" s="200">
        <f t="shared" ref="J253:J260" si="13">I253</f>
        <v>0</v>
      </c>
    </row>
    <row r="254" spans="1:10" ht="17.25" customHeight="1">
      <c r="A254" s="468"/>
      <c r="B254" s="335" t="s">
        <v>416</v>
      </c>
      <c r="C254" s="336" t="s">
        <v>12</v>
      </c>
      <c r="D254" s="336" t="s">
        <v>34</v>
      </c>
      <c r="E254" s="364">
        <v>0.35</v>
      </c>
      <c r="F254" s="522"/>
      <c r="G254" s="337"/>
      <c r="H254" s="522">
        <v>0</v>
      </c>
      <c r="I254" s="337">
        <f>E254*H254</f>
        <v>0</v>
      </c>
      <c r="J254" s="337">
        <f t="shared" si="13"/>
        <v>0</v>
      </c>
    </row>
    <row r="255" spans="1:10" ht="17.25" customHeight="1">
      <c r="A255" s="468"/>
      <c r="B255" s="335" t="s">
        <v>411</v>
      </c>
      <c r="C255" s="336" t="s">
        <v>104</v>
      </c>
      <c r="D255" s="336">
        <v>2.0499999999999998</v>
      </c>
      <c r="E255" s="337">
        <f>D255*D251</f>
        <v>8.8559999999999999</v>
      </c>
      <c r="F255" s="522"/>
      <c r="G255" s="337"/>
      <c r="H255" s="522">
        <v>0</v>
      </c>
      <c r="I255" s="337">
        <f>E255*H255</f>
        <v>0</v>
      </c>
      <c r="J255" s="337">
        <f t="shared" si="13"/>
        <v>0</v>
      </c>
    </row>
    <row r="256" spans="1:10" ht="17.25" customHeight="1">
      <c r="A256" s="468"/>
      <c r="B256" s="335" t="s">
        <v>412</v>
      </c>
      <c r="C256" s="336" t="s">
        <v>103</v>
      </c>
      <c r="D256" s="336">
        <v>3.0800000000000001E-2</v>
      </c>
      <c r="E256" s="337">
        <f>D256*D251</f>
        <v>0.13305600000000001</v>
      </c>
      <c r="F256" s="522"/>
      <c r="G256" s="337"/>
      <c r="H256" s="522">
        <v>0</v>
      </c>
      <c r="I256" s="337">
        <f>E256*H256</f>
        <v>0</v>
      </c>
      <c r="J256" s="337">
        <f t="shared" si="13"/>
        <v>0</v>
      </c>
    </row>
    <row r="257" spans="1:10" ht="17.25" customHeight="1">
      <c r="A257" s="468"/>
      <c r="B257" s="197" t="s">
        <v>413</v>
      </c>
      <c r="C257" s="199" t="s">
        <v>15</v>
      </c>
      <c r="D257" s="199">
        <v>0.4</v>
      </c>
      <c r="E257" s="200">
        <f>D257*D251</f>
        <v>1.7280000000000002</v>
      </c>
      <c r="F257" s="535"/>
      <c r="G257" s="200"/>
      <c r="H257" s="522">
        <v>0</v>
      </c>
      <c r="I257" s="200">
        <f t="shared" si="12"/>
        <v>0</v>
      </c>
      <c r="J257" s="200">
        <f t="shared" si="13"/>
        <v>0</v>
      </c>
    </row>
    <row r="258" spans="1:10" ht="17.25" customHeight="1">
      <c r="A258" s="468"/>
      <c r="B258" s="197" t="s">
        <v>414</v>
      </c>
      <c r="C258" s="199" t="s">
        <v>15</v>
      </c>
      <c r="D258" s="199">
        <v>0.25</v>
      </c>
      <c r="E258" s="200">
        <f>D258*D251</f>
        <v>1.08</v>
      </c>
      <c r="F258" s="535"/>
      <c r="G258" s="200"/>
      <c r="H258" s="522">
        <v>0</v>
      </c>
      <c r="I258" s="200">
        <f t="shared" si="12"/>
        <v>0</v>
      </c>
      <c r="J258" s="200">
        <f t="shared" si="13"/>
        <v>0</v>
      </c>
    </row>
    <row r="259" spans="1:10" ht="17.25" customHeight="1">
      <c r="A259" s="468"/>
      <c r="B259" s="197" t="s">
        <v>417</v>
      </c>
      <c r="C259" s="199" t="s">
        <v>15</v>
      </c>
      <c r="D259" s="199">
        <v>0.45</v>
      </c>
      <c r="E259" s="200">
        <f>D259*D251</f>
        <v>1.9440000000000002</v>
      </c>
      <c r="F259" s="535"/>
      <c r="G259" s="200"/>
      <c r="H259" s="522">
        <v>0</v>
      </c>
      <c r="I259" s="200">
        <f t="shared" si="12"/>
        <v>0</v>
      </c>
      <c r="J259" s="200">
        <f t="shared" si="13"/>
        <v>0</v>
      </c>
    </row>
    <row r="260" spans="1:10" ht="17.25" customHeight="1">
      <c r="A260" s="469"/>
      <c r="B260" s="197" t="s">
        <v>396</v>
      </c>
      <c r="C260" s="199" t="s">
        <v>15</v>
      </c>
      <c r="D260" s="199">
        <v>0.3</v>
      </c>
      <c r="E260" s="200">
        <f>D260*D251</f>
        <v>1.296</v>
      </c>
      <c r="F260" s="535"/>
      <c r="G260" s="200"/>
      <c r="H260" s="555">
        <v>0</v>
      </c>
      <c r="I260" s="200">
        <f t="shared" si="12"/>
        <v>0</v>
      </c>
      <c r="J260" s="200">
        <f t="shared" si="13"/>
        <v>0</v>
      </c>
    </row>
    <row r="261" spans="1:10" ht="17.25" customHeight="1">
      <c r="A261" s="485">
        <v>9</v>
      </c>
      <c r="B261" s="365" t="s">
        <v>419</v>
      </c>
      <c r="C261" s="333" t="s">
        <v>397</v>
      </c>
      <c r="D261" s="333">
        <v>2.78</v>
      </c>
      <c r="E261" s="334"/>
      <c r="F261" s="520"/>
      <c r="G261" s="334"/>
      <c r="H261" s="520"/>
      <c r="I261" s="334"/>
      <c r="J261" s="334">
        <f>SUM(J262:J271)</f>
        <v>0</v>
      </c>
    </row>
    <row r="262" spans="1:10" ht="17.25" customHeight="1">
      <c r="A262" s="486"/>
      <c r="B262" s="363" t="s">
        <v>9</v>
      </c>
      <c r="C262" s="186" t="s">
        <v>103</v>
      </c>
      <c r="D262" s="336">
        <v>1</v>
      </c>
      <c r="E262" s="337">
        <f>D262*D261</f>
        <v>2.78</v>
      </c>
      <c r="F262" s="553">
        <v>0</v>
      </c>
      <c r="G262" s="337">
        <f>F262*E262</f>
        <v>0</v>
      </c>
      <c r="H262" s="522"/>
      <c r="I262" s="337"/>
      <c r="J262" s="337">
        <f>G262</f>
        <v>0</v>
      </c>
    </row>
    <row r="263" spans="1:10" ht="17.25" customHeight="1">
      <c r="A263" s="486"/>
      <c r="B263" s="363" t="s">
        <v>410</v>
      </c>
      <c r="C263" s="336" t="s">
        <v>103</v>
      </c>
      <c r="D263" s="336">
        <v>1.0149999999999999</v>
      </c>
      <c r="E263" s="337">
        <f>D261*D263</f>
        <v>2.8216999999999994</v>
      </c>
      <c r="F263" s="522"/>
      <c r="G263" s="337"/>
      <c r="H263" s="553">
        <v>0</v>
      </c>
      <c r="I263" s="337">
        <f t="shared" ref="I263:I271" si="14">E263*H263</f>
        <v>0</v>
      </c>
      <c r="J263" s="337">
        <f t="shared" ref="J263:J271" si="15">I263</f>
        <v>0</v>
      </c>
    </row>
    <row r="264" spans="1:10" ht="17.25" customHeight="1">
      <c r="A264" s="486"/>
      <c r="B264" s="366" t="s">
        <v>420</v>
      </c>
      <c r="C264" s="202" t="s">
        <v>36</v>
      </c>
      <c r="D264" s="199">
        <v>2.42</v>
      </c>
      <c r="E264" s="360">
        <f>D264*D261</f>
        <v>6.7275999999999989</v>
      </c>
      <c r="F264" s="550"/>
      <c r="G264" s="360"/>
      <c r="H264" s="522">
        <v>0</v>
      </c>
      <c r="I264" s="360">
        <f t="shared" si="14"/>
        <v>0</v>
      </c>
      <c r="J264" s="360">
        <f t="shared" si="15"/>
        <v>0</v>
      </c>
    </row>
    <row r="265" spans="1:10" ht="17.25" customHeight="1">
      <c r="A265" s="486"/>
      <c r="B265" s="366" t="s">
        <v>421</v>
      </c>
      <c r="C265" s="202" t="s">
        <v>35</v>
      </c>
      <c r="D265" s="199">
        <v>7.3599999999999999E-2</v>
      </c>
      <c r="E265" s="360">
        <f>D265*D261</f>
        <v>0.20460799999999998</v>
      </c>
      <c r="F265" s="550"/>
      <c r="G265" s="360"/>
      <c r="H265" s="522">
        <v>0</v>
      </c>
      <c r="I265" s="360">
        <f t="shared" si="14"/>
        <v>0</v>
      </c>
      <c r="J265" s="360">
        <f t="shared" si="15"/>
        <v>0</v>
      </c>
    </row>
    <row r="266" spans="1:10" ht="17.25" customHeight="1">
      <c r="A266" s="486"/>
      <c r="B266" s="335" t="s">
        <v>422</v>
      </c>
      <c r="C266" s="367" t="s">
        <v>12</v>
      </c>
      <c r="D266" s="336" t="s">
        <v>34</v>
      </c>
      <c r="E266" s="368">
        <v>0.05</v>
      </c>
      <c r="F266" s="522"/>
      <c r="G266" s="337"/>
      <c r="H266" s="522">
        <v>0</v>
      </c>
      <c r="I266" s="369">
        <f t="shared" si="14"/>
        <v>0</v>
      </c>
      <c r="J266" s="337">
        <f t="shared" si="15"/>
        <v>0</v>
      </c>
    </row>
    <row r="267" spans="1:10" ht="17.25" customHeight="1">
      <c r="A267" s="486"/>
      <c r="B267" s="335" t="s">
        <v>423</v>
      </c>
      <c r="C267" s="336" t="s">
        <v>12</v>
      </c>
      <c r="D267" s="336" t="s">
        <v>34</v>
      </c>
      <c r="E267" s="364">
        <v>0.51</v>
      </c>
      <c r="F267" s="522"/>
      <c r="G267" s="337"/>
      <c r="H267" s="522">
        <v>0</v>
      </c>
      <c r="I267" s="337">
        <f>E267*H267</f>
        <v>0</v>
      </c>
      <c r="J267" s="337">
        <f>I267</f>
        <v>0</v>
      </c>
    </row>
    <row r="268" spans="1:10" ht="17.25" customHeight="1">
      <c r="A268" s="486"/>
      <c r="B268" s="363" t="s">
        <v>413</v>
      </c>
      <c r="C268" s="336" t="s">
        <v>15</v>
      </c>
      <c r="D268" s="336">
        <v>1.2</v>
      </c>
      <c r="E268" s="337">
        <f>D268*D261</f>
        <v>3.3359999999999999</v>
      </c>
      <c r="F268" s="522"/>
      <c r="G268" s="337"/>
      <c r="H268" s="522">
        <v>0</v>
      </c>
      <c r="I268" s="337">
        <f t="shared" si="14"/>
        <v>0</v>
      </c>
      <c r="J268" s="337">
        <f t="shared" si="15"/>
        <v>0</v>
      </c>
    </row>
    <row r="269" spans="1:10" ht="17.25" customHeight="1">
      <c r="A269" s="486"/>
      <c r="B269" s="363" t="s">
        <v>414</v>
      </c>
      <c r="C269" s="336" t="s">
        <v>15</v>
      </c>
      <c r="D269" s="336">
        <v>0.25</v>
      </c>
      <c r="E269" s="337">
        <f>D269*D261</f>
        <v>0.69499999999999995</v>
      </c>
      <c r="F269" s="522"/>
      <c r="G269" s="337"/>
      <c r="H269" s="522">
        <v>0</v>
      </c>
      <c r="I269" s="337">
        <f t="shared" si="14"/>
        <v>0</v>
      </c>
      <c r="J269" s="337">
        <f t="shared" si="15"/>
        <v>0</v>
      </c>
    </row>
    <row r="270" spans="1:10" ht="17.25" customHeight="1">
      <c r="A270" s="486"/>
      <c r="B270" s="363" t="s">
        <v>417</v>
      </c>
      <c r="C270" s="336" t="s">
        <v>15</v>
      </c>
      <c r="D270" s="336">
        <v>1.4</v>
      </c>
      <c r="E270" s="337">
        <f>D270*D261</f>
        <v>3.8919999999999995</v>
      </c>
      <c r="F270" s="522"/>
      <c r="G270" s="337"/>
      <c r="H270" s="522">
        <v>0</v>
      </c>
      <c r="I270" s="337">
        <f t="shared" si="14"/>
        <v>0</v>
      </c>
      <c r="J270" s="337">
        <f t="shared" si="15"/>
        <v>0</v>
      </c>
    </row>
    <row r="271" spans="1:10" ht="17.25" customHeight="1">
      <c r="A271" s="487"/>
      <c r="B271" s="363" t="s">
        <v>396</v>
      </c>
      <c r="C271" s="336" t="s">
        <v>15</v>
      </c>
      <c r="D271" s="336">
        <v>1.4</v>
      </c>
      <c r="E271" s="337">
        <f>D271*D261</f>
        <v>3.8919999999999995</v>
      </c>
      <c r="F271" s="522"/>
      <c r="G271" s="337"/>
      <c r="H271" s="555">
        <v>0</v>
      </c>
      <c r="I271" s="337">
        <f t="shared" si="14"/>
        <v>0</v>
      </c>
      <c r="J271" s="337">
        <f t="shared" si="15"/>
        <v>0</v>
      </c>
    </row>
    <row r="272" spans="1:10" ht="17.25" customHeight="1">
      <c r="A272" s="485">
        <v>10</v>
      </c>
      <c r="B272" s="365" t="s">
        <v>424</v>
      </c>
      <c r="C272" s="333" t="s">
        <v>397</v>
      </c>
      <c r="D272" s="334">
        <v>6.4</v>
      </c>
      <c r="E272" s="334"/>
      <c r="F272" s="520"/>
      <c r="G272" s="334"/>
      <c r="H272" s="520"/>
      <c r="I272" s="334"/>
      <c r="J272" s="334">
        <f>SUM(J273:J282)</f>
        <v>0</v>
      </c>
    </row>
    <row r="273" spans="1:10" ht="17.25" customHeight="1">
      <c r="A273" s="486"/>
      <c r="B273" s="363" t="s">
        <v>9</v>
      </c>
      <c r="C273" s="186" t="s">
        <v>103</v>
      </c>
      <c r="D273" s="336">
        <v>1</v>
      </c>
      <c r="E273" s="337">
        <f>D273*D272</f>
        <v>6.4</v>
      </c>
      <c r="F273" s="553">
        <v>0</v>
      </c>
      <c r="G273" s="337">
        <f>F273*E273</f>
        <v>0</v>
      </c>
      <c r="H273" s="522"/>
      <c r="I273" s="337"/>
      <c r="J273" s="337">
        <f>G273</f>
        <v>0</v>
      </c>
    </row>
    <row r="274" spans="1:10" ht="17.25" customHeight="1">
      <c r="A274" s="486"/>
      <c r="B274" s="363" t="s">
        <v>410</v>
      </c>
      <c r="C274" s="336" t="s">
        <v>103</v>
      </c>
      <c r="D274" s="336">
        <v>1.0149999999999999</v>
      </c>
      <c r="E274" s="337">
        <f>D272*D274</f>
        <v>6.4959999999999996</v>
      </c>
      <c r="F274" s="522"/>
      <c r="G274" s="337"/>
      <c r="H274" s="553">
        <v>0</v>
      </c>
      <c r="I274" s="337">
        <f t="shared" ref="I274:I282" si="16">E274*H274</f>
        <v>0</v>
      </c>
      <c r="J274" s="337">
        <f t="shared" ref="J274:J282" si="17">I274</f>
        <v>0</v>
      </c>
    </row>
    <row r="275" spans="1:10" ht="17.25" customHeight="1">
      <c r="A275" s="486"/>
      <c r="B275" s="366" t="s">
        <v>420</v>
      </c>
      <c r="C275" s="202" t="s">
        <v>36</v>
      </c>
      <c r="D275" s="204">
        <v>2.46</v>
      </c>
      <c r="E275" s="360">
        <f>D275*D272</f>
        <v>15.744</v>
      </c>
      <c r="F275" s="550"/>
      <c r="G275" s="360"/>
      <c r="H275" s="522">
        <v>0</v>
      </c>
      <c r="I275" s="360">
        <f t="shared" si="16"/>
        <v>0</v>
      </c>
      <c r="J275" s="360">
        <f t="shared" si="17"/>
        <v>0</v>
      </c>
    </row>
    <row r="276" spans="1:10" ht="17.25" customHeight="1">
      <c r="A276" s="486"/>
      <c r="B276" s="371" t="s">
        <v>421</v>
      </c>
      <c r="C276" s="370" t="s">
        <v>35</v>
      </c>
      <c r="D276" s="372">
        <v>2.3E-2</v>
      </c>
      <c r="E276" s="373">
        <f>D276*D272</f>
        <v>0.1472</v>
      </c>
      <c r="F276" s="554"/>
      <c r="G276" s="373"/>
      <c r="H276" s="522">
        <v>0</v>
      </c>
      <c r="I276" s="373">
        <f t="shared" si="16"/>
        <v>0</v>
      </c>
      <c r="J276" s="373">
        <f t="shared" si="17"/>
        <v>0</v>
      </c>
    </row>
    <row r="277" spans="1:10" ht="17.25" customHeight="1">
      <c r="A277" s="486"/>
      <c r="B277" s="335" t="s">
        <v>422</v>
      </c>
      <c r="C277" s="367" t="s">
        <v>12</v>
      </c>
      <c r="D277" s="336" t="s">
        <v>34</v>
      </c>
      <c r="E277" s="368">
        <v>7.0000000000000007E-2</v>
      </c>
      <c r="F277" s="522"/>
      <c r="G277" s="337"/>
      <c r="H277" s="522">
        <v>0</v>
      </c>
      <c r="I277" s="369">
        <f>E277*H277</f>
        <v>0</v>
      </c>
      <c r="J277" s="337">
        <f>I277</f>
        <v>0</v>
      </c>
    </row>
    <row r="278" spans="1:10" ht="17.25" customHeight="1">
      <c r="A278" s="486"/>
      <c r="B278" s="335" t="s">
        <v>423</v>
      </c>
      <c r="C278" s="336" t="s">
        <v>12</v>
      </c>
      <c r="D278" s="336" t="s">
        <v>34</v>
      </c>
      <c r="E278" s="364">
        <v>0.38</v>
      </c>
      <c r="F278" s="522"/>
      <c r="G278" s="337"/>
      <c r="H278" s="522">
        <v>0</v>
      </c>
      <c r="I278" s="337">
        <f>E278*H278</f>
        <v>0</v>
      </c>
      <c r="J278" s="337">
        <f>I278</f>
        <v>0</v>
      </c>
    </row>
    <row r="279" spans="1:10" ht="17.25" customHeight="1">
      <c r="A279" s="486"/>
      <c r="B279" s="363" t="s">
        <v>413</v>
      </c>
      <c r="C279" s="336" t="s">
        <v>15</v>
      </c>
      <c r="D279" s="336">
        <v>1.8</v>
      </c>
      <c r="E279" s="337">
        <f>D279*D272</f>
        <v>11.520000000000001</v>
      </c>
      <c r="F279" s="522"/>
      <c r="G279" s="337"/>
      <c r="H279" s="522">
        <v>0</v>
      </c>
      <c r="I279" s="337">
        <f t="shared" si="16"/>
        <v>0</v>
      </c>
      <c r="J279" s="337">
        <f t="shared" si="17"/>
        <v>0</v>
      </c>
    </row>
    <row r="280" spans="1:10" ht="17.25" customHeight="1">
      <c r="A280" s="486"/>
      <c r="B280" s="363" t="s">
        <v>414</v>
      </c>
      <c r="C280" s="336" t="s">
        <v>15</v>
      </c>
      <c r="D280" s="336">
        <v>0.42</v>
      </c>
      <c r="E280" s="337">
        <f>D280*D272</f>
        <v>2.6880000000000002</v>
      </c>
      <c r="F280" s="522"/>
      <c r="G280" s="337"/>
      <c r="H280" s="522">
        <v>0</v>
      </c>
      <c r="I280" s="337">
        <f t="shared" si="16"/>
        <v>0</v>
      </c>
      <c r="J280" s="337">
        <f t="shared" si="17"/>
        <v>0</v>
      </c>
    </row>
    <row r="281" spans="1:10" ht="17.25" customHeight="1">
      <c r="A281" s="486"/>
      <c r="B281" s="363" t="s">
        <v>417</v>
      </c>
      <c r="C281" s="336" t="s">
        <v>15</v>
      </c>
      <c r="D281" s="336">
        <v>1.4</v>
      </c>
      <c r="E281" s="337">
        <f>D281*D272</f>
        <v>8.9599999999999991</v>
      </c>
      <c r="F281" s="522"/>
      <c r="G281" s="337"/>
      <c r="H281" s="522">
        <v>0</v>
      </c>
      <c r="I281" s="337">
        <f t="shared" si="16"/>
        <v>0</v>
      </c>
      <c r="J281" s="337">
        <f t="shared" si="17"/>
        <v>0</v>
      </c>
    </row>
    <row r="282" spans="1:10" ht="17.25" customHeight="1">
      <c r="A282" s="487"/>
      <c r="B282" s="363" t="s">
        <v>396</v>
      </c>
      <c r="C282" s="336" t="s">
        <v>15</v>
      </c>
      <c r="D282" s="336">
        <v>2.5</v>
      </c>
      <c r="E282" s="337">
        <f>D282*D272</f>
        <v>16</v>
      </c>
      <c r="F282" s="522"/>
      <c r="G282" s="337"/>
      <c r="H282" s="555">
        <v>0</v>
      </c>
      <c r="I282" s="337">
        <f t="shared" si="16"/>
        <v>0</v>
      </c>
      <c r="J282" s="337">
        <f t="shared" si="17"/>
        <v>0</v>
      </c>
    </row>
    <row r="283" spans="1:10" ht="31.5" customHeight="1">
      <c r="A283" s="449">
        <v>11</v>
      </c>
      <c r="B283" s="374" t="s">
        <v>409</v>
      </c>
      <c r="C283" s="206" t="s">
        <v>11</v>
      </c>
      <c r="D283" s="207">
        <f>14*1.6*0.2</f>
        <v>4.4800000000000004</v>
      </c>
      <c r="E283" s="208"/>
      <c r="F283" s="517"/>
      <c r="G283" s="208"/>
      <c r="H283" s="519"/>
      <c r="I283" s="208"/>
      <c r="J283" s="208">
        <f>SUM(J284:J286)</f>
        <v>0</v>
      </c>
    </row>
    <row r="284" spans="1:10" ht="17.25" customHeight="1">
      <c r="A284" s="450"/>
      <c r="B284" s="210" t="s">
        <v>9</v>
      </c>
      <c r="C284" s="198" t="s">
        <v>11</v>
      </c>
      <c r="D284" s="198">
        <v>1</v>
      </c>
      <c r="E284" s="211">
        <f>D283*D284</f>
        <v>4.4800000000000004</v>
      </c>
      <c r="F284" s="518">
        <v>0</v>
      </c>
      <c r="G284" s="209">
        <f>E284*F284</f>
        <v>0</v>
      </c>
      <c r="H284" s="519"/>
      <c r="I284" s="209"/>
      <c r="J284" s="209">
        <f>G284</f>
        <v>0</v>
      </c>
    </row>
    <row r="285" spans="1:10" ht="17.25" customHeight="1">
      <c r="A285" s="450"/>
      <c r="B285" s="213" t="s">
        <v>94</v>
      </c>
      <c r="C285" s="212" t="s">
        <v>103</v>
      </c>
      <c r="D285" s="205">
        <v>0.15</v>
      </c>
      <c r="E285" s="209">
        <f>D285*D283</f>
        <v>0.67200000000000004</v>
      </c>
      <c r="F285" s="519"/>
      <c r="G285" s="209"/>
      <c r="H285" s="519">
        <v>0</v>
      </c>
      <c r="I285" s="209">
        <f>E285*H285</f>
        <v>0</v>
      </c>
      <c r="J285" s="209">
        <f>I285</f>
        <v>0</v>
      </c>
    </row>
    <row r="286" spans="1:10" ht="17.25" customHeight="1">
      <c r="A286" s="451"/>
      <c r="B286" s="210" t="s">
        <v>142</v>
      </c>
      <c r="C286" s="205" t="s">
        <v>17</v>
      </c>
      <c r="D286" s="205">
        <v>65</v>
      </c>
      <c r="E286" s="209">
        <f>D286*D283</f>
        <v>291.20000000000005</v>
      </c>
      <c r="F286" s="519"/>
      <c r="G286" s="209"/>
      <c r="H286" s="519">
        <v>0</v>
      </c>
      <c r="I286" s="209">
        <f>E286*H286</f>
        <v>0</v>
      </c>
      <c r="J286" s="209">
        <f>I286</f>
        <v>0</v>
      </c>
    </row>
    <row r="287" spans="1:10" ht="15.75">
      <c r="A287" s="476">
        <v>12</v>
      </c>
      <c r="B287" s="223" t="s">
        <v>349</v>
      </c>
      <c r="C287" s="279" t="s">
        <v>45</v>
      </c>
      <c r="D287" s="207">
        <v>150</v>
      </c>
      <c r="E287" s="207"/>
      <c r="F287" s="544"/>
      <c r="G287" s="207"/>
      <c r="H287" s="544"/>
      <c r="I287" s="207"/>
      <c r="J287" s="207">
        <f>SUM(J288:J289)</f>
        <v>0</v>
      </c>
    </row>
    <row r="288" spans="1:10" ht="15.75">
      <c r="A288" s="477"/>
      <c r="B288" s="258" t="s">
        <v>9</v>
      </c>
      <c r="C288" s="205" t="s">
        <v>36</v>
      </c>
      <c r="D288" s="205">
        <v>1</v>
      </c>
      <c r="E288" s="209">
        <f>D287*D288</f>
        <v>150</v>
      </c>
      <c r="F288" s="519">
        <v>0</v>
      </c>
      <c r="G288" s="209">
        <f>E288*F288</f>
        <v>0</v>
      </c>
      <c r="H288" s="519"/>
      <c r="I288" s="209"/>
      <c r="J288" s="209">
        <f>G288</f>
        <v>0</v>
      </c>
    </row>
    <row r="289" spans="1:10" ht="15.75">
      <c r="A289" s="478"/>
      <c r="B289" s="258" t="s">
        <v>283</v>
      </c>
      <c r="C289" s="205" t="s">
        <v>35</v>
      </c>
      <c r="D289" s="205">
        <v>2.5600000000000001E-2</v>
      </c>
      <c r="E289" s="209">
        <f>D287*D289</f>
        <v>3.8400000000000003</v>
      </c>
      <c r="F289" s="519"/>
      <c r="G289" s="209"/>
      <c r="H289" s="519">
        <v>0</v>
      </c>
      <c r="I289" s="209">
        <f>E289*H289</f>
        <v>0</v>
      </c>
      <c r="J289" s="209">
        <f>I289</f>
        <v>0</v>
      </c>
    </row>
    <row r="290" spans="1:10" ht="15.75">
      <c r="A290" s="467">
        <v>13</v>
      </c>
      <c r="B290" s="243" t="s">
        <v>382</v>
      </c>
      <c r="C290" s="44" t="s">
        <v>45</v>
      </c>
      <c r="D290" s="277">
        <f>D287</f>
        <v>150</v>
      </c>
      <c r="E290" s="277"/>
      <c r="F290" s="545"/>
      <c r="G290" s="277"/>
      <c r="H290" s="545"/>
      <c r="I290" s="277"/>
      <c r="J290" s="277">
        <f>SUM(J291:J294)</f>
        <v>0</v>
      </c>
    </row>
    <row r="291" spans="1:10" ht="15.75">
      <c r="A291" s="468"/>
      <c r="B291" s="70" t="s">
        <v>9</v>
      </c>
      <c r="C291" s="199" t="s">
        <v>36</v>
      </c>
      <c r="D291" s="199">
        <v>1</v>
      </c>
      <c r="E291" s="200">
        <f>D290*D291</f>
        <v>150</v>
      </c>
      <c r="F291" s="535">
        <v>0</v>
      </c>
      <c r="G291" s="200">
        <f>E291*F291</f>
        <v>0</v>
      </c>
      <c r="H291" s="535"/>
      <c r="I291" s="200"/>
      <c r="J291" s="200">
        <f>G291</f>
        <v>0</v>
      </c>
    </row>
    <row r="292" spans="1:10" ht="15.75">
      <c r="A292" s="468"/>
      <c r="B292" s="70" t="s">
        <v>175</v>
      </c>
      <c r="C292" s="199" t="s">
        <v>35</v>
      </c>
      <c r="D292" s="199">
        <v>4.7999999999999996E-3</v>
      </c>
      <c r="E292" s="200">
        <f>D290*D292</f>
        <v>0.72</v>
      </c>
      <c r="F292" s="535"/>
      <c r="G292" s="200"/>
      <c r="H292" s="535">
        <v>0</v>
      </c>
      <c r="I292" s="200">
        <f>E292*H292</f>
        <v>0</v>
      </c>
      <c r="J292" s="200">
        <f>I292</f>
        <v>0</v>
      </c>
    </row>
    <row r="293" spans="1:10" ht="13.5">
      <c r="A293" s="468"/>
      <c r="B293" s="70" t="s">
        <v>176</v>
      </c>
      <c r="C293" s="199" t="s">
        <v>12</v>
      </c>
      <c r="D293" s="199">
        <v>1.6000000000000001E-3</v>
      </c>
      <c r="E293" s="200">
        <f>D290*D293</f>
        <v>0.24000000000000002</v>
      </c>
      <c r="F293" s="535"/>
      <c r="G293" s="200"/>
      <c r="H293" s="535">
        <v>0</v>
      </c>
      <c r="I293" s="200">
        <f>E293*H293</f>
        <v>0</v>
      </c>
      <c r="J293" s="200">
        <f>I293</f>
        <v>0</v>
      </c>
    </row>
    <row r="294" spans="1:10" ht="13.5">
      <c r="A294" s="468"/>
      <c r="B294" s="70" t="s">
        <v>171</v>
      </c>
      <c r="C294" s="199" t="s">
        <v>15</v>
      </c>
      <c r="D294" s="199">
        <v>0.15</v>
      </c>
      <c r="E294" s="200">
        <f>D294*D290</f>
        <v>22.5</v>
      </c>
      <c r="F294" s="535"/>
      <c r="G294" s="200"/>
      <c r="H294" s="535">
        <v>0</v>
      </c>
      <c r="I294" s="200">
        <f>E294*H294</f>
        <v>0</v>
      </c>
      <c r="J294" s="200">
        <f>I294</f>
        <v>0</v>
      </c>
    </row>
    <row r="295" spans="1:10" ht="13.5">
      <c r="A295" s="469"/>
      <c r="B295" s="258" t="s">
        <v>153</v>
      </c>
      <c r="C295" s="205" t="s">
        <v>15</v>
      </c>
      <c r="D295" s="205">
        <v>0.25</v>
      </c>
      <c r="E295" s="209">
        <f>D290*D295</f>
        <v>37.5</v>
      </c>
      <c r="F295" s="519"/>
      <c r="G295" s="209"/>
      <c r="H295" s="519">
        <v>0</v>
      </c>
      <c r="I295" s="209">
        <f>E295*H295</f>
        <v>0</v>
      </c>
      <c r="J295" s="209">
        <f>I295</f>
        <v>0</v>
      </c>
    </row>
    <row r="296" spans="1:10" ht="13.5">
      <c r="A296" s="260"/>
      <c r="B296" s="260" t="s">
        <v>8</v>
      </c>
      <c r="C296" s="205"/>
      <c r="D296" s="209"/>
      <c r="E296" s="209"/>
      <c r="F296" s="208"/>
      <c r="G296" s="208">
        <f>SUM(G11:G295)</f>
        <v>0</v>
      </c>
      <c r="H296" s="208"/>
      <c r="I296" s="208">
        <f>SUM(I11:I295)</f>
        <v>0</v>
      </c>
      <c r="J296" s="208">
        <f>SUM(G296:I296)</f>
        <v>0</v>
      </c>
    </row>
    <row r="297" spans="1:10" ht="13.5">
      <c r="A297" s="260"/>
      <c r="B297" s="279" t="s">
        <v>378</v>
      </c>
      <c r="C297" s="558">
        <v>0.05</v>
      </c>
      <c r="D297" s="209"/>
      <c r="E297" s="209"/>
      <c r="F297" s="208"/>
      <c r="G297" s="208"/>
      <c r="H297" s="208"/>
      <c r="I297" s="208"/>
      <c r="J297" s="208">
        <f>I296*C297</f>
        <v>0</v>
      </c>
    </row>
    <row r="298" spans="1:10" ht="13.5">
      <c r="A298" s="260"/>
      <c r="B298" s="260" t="s">
        <v>8</v>
      </c>
      <c r="C298" s="260"/>
      <c r="D298" s="209"/>
      <c r="E298" s="209"/>
      <c r="F298" s="208"/>
      <c r="G298" s="208"/>
      <c r="H298" s="208"/>
      <c r="I298" s="208"/>
      <c r="J298" s="208">
        <f>J296+J297</f>
        <v>0</v>
      </c>
    </row>
    <row r="299" spans="1:10" ht="13.5">
      <c r="A299" s="260"/>
      <c r="B299" s="260" t="s">
        <v>154</v>
      </c>
      <c r="C299" s="558">
        <v>0.08</v>
      </c>
      <c r="D299" s="209"/>
      <c r="E299" s="209"/>
      <c r="F299" s="208"/>
      <c r="G299" s="208"/>
      <c r="H299" s="208"/>
      <c r="I299" s="208"/>
      <c r="J299" s="208">
        <f>J298*C299</f>
        <v>0</v>
      </c>
    </row>
    <row r="300" spans="1:10" ht="13.5">
      <c r="A300" s="260"/>
      <c r="B300" s="260" t="s">
        <v>8</v>
      </c>
      <c r="C300" s="260"/>
      <c r="D300" s="209"/>
      <c r="E300" s="209"/>
      <c r="F300" s="208"/>
      <c r="G300" s="208"/>
      <c r="H300" s="208"/>
      <c r="I300" s="208"/>
      <c r="J300" s="208">
        <f>J298+J299</f>
        <v>0</v>
      </c>
    </row>
    <row r="301" spans="1:10" ht="13.5">
      <c r="A301" s="260"/>
      <c r="B301" s="260" t="s">
        <v>155</v>
      </c>
      <c r="C301" s="558">
        <v>0.06</v>
      </c>
      <c r="D301" s="209"/>
      <c r="E301" s="209"/>
      <c r="F301" s="208"/>
      <c r="G301" s="208"/>
      <c r="H301" s="208"/>
      <c r="I301" s="208"/>
      <c r="J301" s="208">
        <f>J300*C301</f>
        <v>0</v>
      </c>
    </row>
    <row r="302" spans="1:10" ht="13.5">
      <c r="A302" s="260"/>
      <c r="B302" s="260" t="s">
        <v>8</v>
      </c>
      <c r="C302" s="205"/>
      <c r="D302" s="209"/>
      <c r="E302" s="209"/>
      <c r="F302" s="208"/>
      <c r="G302" s="208"/>
      <c r="H302" s="208"/>
      <c r="I302" s="208"/>
      <c r="J302" s="208">
        <f>J300+J301</f>
        <v>0</v>
      </c>
    </row>
    <row r="303" spans="1:10">
      <c r="A303" s="286"/>
      <c r="B303" s="193"/>
      <c r="C303" s="193"/>
      <c r="D303" s="193"/>
      <c r="E303" s="193"/>
      <c r="F303" s="193"/>
      <c r="G303" s="193"/>
      <c r="H303" s="201"/>
      <c r="I303" s="193"/>
      <c r="J303" s="193"/>
    </row>
    <row r="304" spans="1:10">
      <c r="A304" s="286"/>
      <c r="B304" s="193"/>
      <c r="C304" s="193"/>
      <c r="D304" s="193"/>
      <c r="E304" s="193"/>
      <c r="F304" s="193"/>
      <c r="G304" s="193"/>
      <c r="H304" s="201"/>
      <c r="I304" s="193"/>
      <c r="J304" s="193"/>
    </row>
  </sheetData>
  <sheetProtection algorithmName="SHA-512" hashValue="Sw0dknK53LJ8pMEms/K3SLiZoNngkCzYsgLqoYVvCe7X992mwIo26agik52CMA96XaaH9jIOpsSRFMgDnC3N9Q==" saltValue="pLwB4rO2QkAf8s5cQjECAA==" spinCount="100000" sheet="1" formatCells="0" formatColumns="0" formatRows="0" insertColumns="0" insertRows="0" insertHyperlinks="0" deleteColumns="0" deleteRows="0" sort="0" autoFilter="0" pivotTables="0"/>
  <autoFilter ref="B2:B304" xr:uid="{00000000-0009-0000-0000-000002000000}"/>
  <mergeCells count="57">
    <mergeCell ref="A194:A197"/>
    <mergeCell ref="A198:A202"/>
    <mergeCell ref="A203:A207"/>
    <mergeCell ref="A272:A282"/>
    <mergeCell ref="A283:A286"/>
    <mergeCell ref="A208:A211"/>
    <mergeCell ref="A212:A215"/>
    <mergeCell ref="A216:A221"/>
    <mergeCell ref="A251:A260"/>
    <mergeCell ref="A261:A271"/>
    <mergeCell ref="A245:A250"/>
    <mergeCell ref="A170:A174"/>
    <mergeCell ref="A177:A179"/>
    <mergeCell ref="A180:A184"/>
    <mergeCell ref="A185:A187"/>
    <mergeCell ref="A190:A193"/>
    <mergeCell ref="A287:A289"/>
    <mergeCell ref="A290:A295"/>
    <mergeCell ref="A110:A114"/>
    <mergeCell ref="A223:A227"/>
    <mergeCell ref="A228:A231"/>
    <mergeCell ref="A232:A235"/>
    <mergeCell ref="A237:A244"/>
    <mergeCell ref="A116:A119"/>
    <mergeCell ref="A122:A126"/>
    <mergeCell ref="A127:A132"/>
    <mergeCell ref="A133:A136"/>
    <mergeCell ref="A137:A140"/>
    <mergeCell ref="A141:A146"/>
    <mergeCell ref="A147:A159"/>
    <mergeCell ref="A160:A165"/>
    <mergeCell ref="A166:A168"/>
    <mergeCell ref="A69:A74"/>
    <mergeCell ref="A75:A87"/>
    <mergeCell ref="A88:A100"/>
    <mergeCell ref="A101:A106"/>
    <mergeCell ref="A107:A109"/>
    <mergeCell ref="A41:A46"/>
    <mergeCell ref="A47:A50"/>
    <mergeCell ref="A51:A54"/>
    <mergeCell ref="A55:A62"/>
    <mergeCell ref="A63:A68"/>
    <mergeCell ref="A23:A25"/>
    <mergeCell ref="A19:A22"/>
    <mergeCell ref="A26:A29"/>
    <mergeCell ref="A30:A34"/>
    <mergeCell ref="A35:A40"/>
    <mergeCell ref="J7:J8"/>
    <mergeCell ref="C4:J4"/>
    <mergeCell ref="A2:J2"/>
    <mergeCell ref="A7:A8"/>
    <mergeCell ref="B7:B8"/>
    <mergeCell ref="C7:C8"/>
    <mergeCell ref="D7:D8"/>
    <mergeCell ref="E7:E8"/>
    <mergeCell ref="F7:G7"/>
    <mergeCell ref="H7:I7"/>
  </mergeCells>
  <conditionalFormatting sqref="C7:E7 C9:E9 C30:D30 C31:E34 B47:B48 B55:B68 C75:C87 B180:D184 C185:E187 C190:D190 C191:E193 B194:D197 B216:C221 D10:E10 C18:E18 C160 C110:C112 C203:C205 C207 C114">
    <cfRule type="cellIs" dxfId="54" priority="104" stopIfTrue="1" operator="equal">
      <formula>0</formula>
    </cfRule>
  </conditionalFormatting>
  <conditionalFormatting sqref="C177:E179">
    <cfRule type="cellIs" dxfId="53" priority="103" stopIfTrue="1" operator="equal">
      <formula>0</formula>
    </cfRule>
  </conditionalFormatting>
  <conditionalFormatting sqref="C20:C22">
    <cfRule type="cellIs" dxfId="52" priority="102" stopIfTrue="1" operator="equal">
      <formula>0</formula>
    </cfRule>
  </conditionalFormatting>
  <conditionalFormatting sqref="C19">
    <cfRule type="cellIs" dxfId="51" priority="101" stopIfTrue="1" operator="equal">
      <formula>0</formula>
    </cfRule>
  </conditionalFormatting>
  <conditionalFormatting sqref="C26:E29">
    <cfRule type="cellIs" dxfId="50" priority="100" stopIfTrue="1" operator="equal">
      <formula>0</formula>
    </cfRule>
  </conditionalFormatting>
  <conditionalFormatting sqref="C35:C40">
    <cfRule type="cellIs" dxfId="49" priority="99" stopIfTrue="1" operator="equal">
      <formula>0</formula>
    </cfRule>
  </conditionalFormatting>
  <conditionalFormatting sqref="C51:C54">
    <cfRule type="cellIs" dxfId="48" priority="95" stopIfTrue="1" operator="equal">
      <formula>0</formula>
    </cfRule>
  </conditionalFormatting>
  <conditionalFormatting sqref="C69:C71">
    <cfRule type="cellIs" dxfId="47" priority="94" stopIfTrue="1" operator="equal">
      <formula>0</formula>
    </cfRule>
  </conditionalFormatting>
  <conditionalFormatting sqref="C74 B72:B73">
    <cfRule type="cellIs" dxfId="46" priority="93" stopIfTrue="1" operator="equal">
      <formula>0</formula>
    </cfRule>
  </conditionalFormatting>
  <conditionalFormatting sqref="C88:C100">
    <cfRule type="cellIs" dxfId="45" priority="92" stopIfTrue="1" operator="equal">
      <formula>0</formula>
    </cfRule>
  </conditionalFormatting>
  <conditionalFormatting sqref="C115:E115 C122:D122 C123:E126 B133:B134">
    <cfRule type="cellIs" dxfId="44" priority="90" stopIfTrue="1" operator="equal">
      <formula>0</formula>
    </cfRule>
  </conditionalFormatting>
  <conditionalFormatting sqref="C127:C132">
    <cfRule type="cellIs" dxfId="43" priority="88" stopIfTrue="1" operator="equal">
      <formula>0</formula>
    </cfRule>
  </conditionalFormatting>
  <conditionalFormatting sqref="C141:C143">
    <cfRule type="cellIs" dxfId="42" priority="84" stopIfTrue="1" operator="equal">
      <formula>0</formula>
    </cfRule>
  </conditionalFormatting>
  <conditionalFormatting sqref="C146 B144:B145">
    <cfRule type="cellIs" dxfId="41" priority="83" stopIfTrue="1" operator="equal">
      <formula>0</formula>
    </cfRule>
  </conditionalFormatting>
  <conditionalFormatting sqref="C117:C119">
    <cfRule type="cellIs" dxfId="40" priority="78" stopIfTrue="1" operator="equal">
      <formula>0</formula>
    </cfRule>
  </conditionalFormatting>
  <conditionalFormatting sqref="C116">
    <cfRule type="cellIs" dxfId="39" priority="77" stopIfTrue="1" operator="equal">
      <formula>0</formula>
    </cfRule>
  </conditionalFormatting>
  <conditionalFormatting sqref="C107:C109">
    <cfRule type="cellIs" dxfId="38" priority="72" stopIfTrue="1" operator="equal">
      <formula>0</formula>
    </cfRule>
  </conditionalFormatting>
  <conditionalFormatting sqref="C166:C168">
    <cfRule type="cellIs" dxfId="37" priority="71" stopIfTrue="1" operator="equal">
      <formula>0</formula>
    </cfRule>
  </conditionalFormatting>
  <conditionalFormatting sqref="C169:C175">
    <cfRule type="cellIs" dxfId="36" priority="70" stopIfTrue="1" operator="equal">
      <formula>0</formula>
    </cfRule>
  </conditionalFormatting>
  <conditionalFormatting sqref="C101:C104 C106">
    <cfRule type="cellIs" dxfId="35" priority="69" stopIfTrue="1" operator="equal">
      <formula>0</formula>
    </cfRule>
  </conditionalFormatting>
  <conditionalFormatting sqref="C176:E176">
    <cfRule type="cellIs" dxfId="34" priority="68" stopIfTrue="1" operator="equal">
      <formula>0</formula>
    </cfRule>
  </conditionalFormatting>
  <conditionalFormatting sqref="C188:E188">
    <cfRule type="cellIs" dxfId="33" priority="67" stopIfTrue="1" operator="equal">
      <formula>0</formula>
    </cfRule>
  </conditionalFormatting>
  <conditionalFormatting sqref="C189">
    <cfRule type="cellIs" dxfId="32" priority="66" stopIfTrue="1" operator="equal">
      <formula>0</formula>
    </cfRule>
  </conditionalFormatting>
  <conditionalFormatting sqref="C222:E222">
    <cfRule type="cellIs" dxfId="31" priority="65" stopIfTrue="1" operator="equal">
      <formula>0</formula>
    </cfRule>
  </conditionalFormatting>
  <conditionalFormatting sqref="B290:D294">
    <cfRule type="cellIs" dxfId="30" priority="45" stopIfTrue="1" operator="equal">
      <formula>0</formula>
    </cfRule>
  </conditionalFormatting>
  <conditionalFormatting sqref="C287:E289">
    <cfRule type="cellIs" dxfId="29" priority="44" stopIfTrue="1" operator="equal">
      <formula>0</formula>
    </cfRule>
  </conditionalFormatting>
  <conditionalFormatting sqref="C41:C46">
    <cfRule type="cellIs" dxfId="28" priority="37" stopIfTrue="1" operator="equal">
      <formula>0</formula>
    </cfRule>
  </conditionalFormatting>
  <conditionalFormatting sqref="C120">
    <cfRule type="cellIs" dxfId="27" priority="35" stopIfTrue="1" operator="equal">
      <formula>0</formula>
    </cfRule>
  </conditionalFormatting>
  <conditionalFormatting sqref="C121">
    <cfRule type="cellIs" dxfId="26" priority="34" stopIfTrue="1" operator="equal">
      <formula>0</formula>
    </cfRule>
  </conditionalFormatting>
  <conditionalFormatting sqref="C147:C159">
    <cfRule type="cellIs" dxfId="25" priority="33" stopIfTrue="1" operator="equal">
      <formula>0</formula>
    </cfRule>
  </conditionalFormatting>
  <conditionalFormatting sqref="C198:C202">
    <cfRule type="cellIs" dxfId="24" priority="32" stopIfTrue="1" operator="equal">
      <formula>0</formula>
    </cfRule>
  </conditionalFormatting>
  <conditionalFormatting sqref="C208:C211">
    <cfRule type="cellIs" dxfId="23" priority="30" stopIfTrue="1" operator="equal">
      <formula>0</formula>
    </cfRule>
  </conditionalFormatting>
  <conditionalFormatting sqref="C212:C215">
    <cfRule type="cellIs" dxfId="22" priority="29" stopIfTrue="1" operator="equal">
      <formula>0</formula>
    </cfRule>
  </conditionalFormatting>
  <conditionalFormatting sqref="C223:C227">
    <cfRule type="cellIs" dxfId="21" priority="28" stopIfTrue="1" operator="equal">
      <formula>0</formula>
    </cfRule>
  </conditionalFormatting>
  <conditionalFormatting sqref="C236">
    <cfRule type="cellIs" dxfId="20" priority="27" stopIfTrue="1" operator="equal">
      <formula>0</formula>
    </cfRule>
  </conditionalFormatting>
  <conditionalFormatting sqref="C228:E231">
    <cfRule type="cellIs" dxfId="19" priority="25" stopIfTrue="1" operator="equal">
      <formula>0</formula>
    </cfRule>
  </conditionalFormatting>
  <conditionalFormatting sqref="C233:C235">
    <cfRule type="cellIs" dxfId="18" priority="24" stopIfTrue="1" operator="equal">
      <formula>0</formula>
    </cfRule>
  </conditionalFormatting>
  <conditionalFormatting sqref="C232">
    <cfRule type="cellIs" dxfId="17" priority="23" stopIfTrue="1" operator="equal">
      <formula>0</formula>
    </cfRule>
  </conditionalFormatting>
  <conditionalFormatting sqref="C295:E295">
    <cfRule type="cellIs" dxfId="16" priority="22" stopIfTrue="1" operator="equal">
      <formula>0</formula>
    </cfRule>
  </conditionalFormatting>
  <conditionalFormatting sqref="C161:C162">
    <cfRule type="cellIs" dxfId="15" priority="21" stopIfTrue="1" operator="equal">
      <formula>0</formula>
    </cfRule>
  </conditionalFormatting>
  <conditionalFormatting sqref="C165 B163:B164">
    <cfRule type="cellIs" dxfId="14" priority="20" stopIfTrue="1" operator="equal">
      <formula>0</formula>
    </cfRule>
  </conditionalFormatting>
  <conditionalFormatting sqref="C137:C140">
    <cfRule type="cellIs" dxfId="13" priority="19" stopIfTrue="1" operator="equal">
      <formula>0</formula>
    </cfRule>
  </conditionalFormatting>
  <conditionalFormatting sqref="C206">
    <cfRule type="cellIs" dxfId="12" priority="18" stopIfTrue="1" operator="equal">
      <formula>0</formula>
    </cfRule>
  </conditionalFormatting>
  <conditionalFormatting sqref="C245:C250">
    <cfRule type="cellIs" dxfId="11" priority="14" stopIfTrue="1" operator="equal">
      <formula>0</formula>
    </cfRule>
  </conditionalFormatting>
  <conditionalFormatting sqref="C113">
    <cfRule type="cellIs" dxfId="10" priority="13" stopIfTrue="1" operator="equal">
      <formula>0</formula>
    </cfRule>
  </conditionalFormatting>
  <conditionalFormatting sqref="C23:C25">
    <cfRule type="cellIs" dxfId="9" priority="12" stopIfTrue="1" operator="equal">
      <formula>0</formula>
    </cfRule>
  </conditionalFormatting>
  <conditionalFormatting sqref="C240">
    <cfRule type="cellIs" dxfId="8" priority="10" stopIfTrue="1" operator="equal">
      <formula>0</formula>
    </cfRule>
  </conditionalFormatting>
  <conditionalFormatting sqref="C237:C239 C241:C244">
    <cfRule type="cellIs" dxfId="7" priority="11" stopIfTrue="1" operator="equal">
      <formula>0</formula>
    </cfRule>
  </conditionalFormatting>
  <conditionalFormatting sqref="C284:C286">
    <cfRule type="cellIs" dxfId="6" priority="6" stopIfTrue="1" operator="equal">
      <formula>0</formula>
    </cfRule>
  </conditionalFormatting>
  <conditionalFormatting sqref="B105">
    <cfRule type="cellIs" dxfId="5" priority="7" stopIfTrue="1" operator="equal">
      <formula>0</formula>
    </cfRule>
  </conditionalFormatting>
  <conditionalFormatting sqref="C283">
    <cfRule type="cellIs" dxfId="4" priority="5" stopIfTrue="1" operator="equal">
      <formula>0</formula>
    </cfRule>
  </conditionalFormatting>
  <conditionalFormatting sqref="C251:E260">
    <cfRule type="cellIs" dxfId="3" priority="3" stopIfTrue="1" operator="equal">
      <formula>0</formula>
    </cfRule>
  </conditionalFormatting>
  <conditionalFormatting sqref="D261:E271">
    <cfRule type="cellIs" dxfId="2" priority="2" stopIfTrue="1" operator="equal">
      <formula>0</formula>
    </cfRule>
  </conditionalFormatting>
  <conditionalFormatting sqref="D272:E28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J190"/>
  <sheetViews>
    <sheetView topLeftCell="A172" zoomScaleNormal="100" workbookViewId="0">
      <selection activeCell="C185" sqref="C185"/>
    </sheetView>
  </sheetViews>
  <sheetFormatPr defaultColWidth="10.42578125" defaultRowHeight="12.75"/>
  <cols>
    <col min="1" max="1" width="3.85546875" style="172" customWidth="1"/>
    <col min="2" max="2" width="57.5703125" style="172" customWidth="1"/>
    <col min="3" max="3" width="12.5703125" style="166" customWidth="1"/>
    <col min="4" max="4" width="7.7109375" style="166" bestFit="1" customWidth="1"/>
    <col min="5" max="5" width="10" style="166" customWidth="1"/>
    <col min="6" max="6" width="9.140625" style="166" customWidth="1"/>
    <col min="7" max="7" width="8" style="166" customWidth="1"/>
    <col min="8" max="9" width="9" style="166" customWidth="1"/>
    <col min="10" max="10" width="9.140625" style="166" customWidth="1"/>
    <col min="11" max="231" width="10.42578125" style="166"/>
    <col min="232" max="232" width="3.85546875" style="166" customWidth="1"/>
    <col min="233" max="233" width="10.28515625" style="166" customWidth="1"/>
    <col min="234" max="234" width="42.42578125" style="166" customWidth="1"/>
    <col min="235" max="235" width="7.7109375" style="166" bestFit="1" customWidth="1"/>
    <col min="236" max="236" width="10" style="166" customWidth="1"/>
    <col min="237" max="237" width="9.140625" style="166" customWidth="1"/>
    <col min="238" max="238" width="8" style="166" customWidth="1"/>
    <col min="239" max="240" width="9" style="166" customWidth="1"/>
    <col min="241" max="241" width="8.7109375" style="166" customWidth="1"/>
    <col min="242" max="242" width="7.140625" style="166" customWidth="1"/>
    <col min="243" max="243" width="9.140625" style="166" customWidth="1"/>
    <col min="244" max="244" width="10.7109375" style="166" customWidth="1"/>
    <col min="245" max="487" width="10.42578125" style="166"/>
    <col min="488" max="488" width="3.85546875" style="166" customWidth="1"/>
    <col min="489" max="489" width="10.28515625" style="166" customWidth="1"/>
    <col min="490" max="490" width="42.42578125" style="166" customWidth="1"/>
    <col min="491" max="491" width="7.7109375" style="166" bestFit="1" customWidth="1"/>
    <col min="492" max="492" width="10" style="166" customWidth="1"/>
    <col min="493" max="493" width="9.140625" style="166" customWidth="1"/>
    <col min="494" max="494" width="8" style="166" customWidth="1"/>
    <col min="495" max="496" width="9" style="166" customWidth="1"/>
    <col min="497" max="497" width="8.7109375" style="166" customWidth="1"/>
    <col min="498" max="498" width="7.140625" style="166" customWidth="1"/>
    <col min="499" max="499" width="9.140625" style="166" customWidth="1"/>
    <col min="500" max="500" width="10.7109375" style="166" customWidth="1"/>
    <col min="501" max="743" width="10.42578125" style="166"/>
    <col min="744" max="744" width="3.85546875" style="166" customWidth="1"/>
    <col min="745" max="745" width="10.28515625" style="166" customWidth="1"/>
    <col min="746" max="746" width="42.42578125" style="166" customWidth="1"/>
    <col min="747" max="747" width="7.7109375" style="166" bestFit="1" customWidth="1"/>
    <col min="748" max="748" width="10" style="166" customWidth="1"/>
    <col min="749" max="749" width="9.140625" style="166" customWidth="1"/>
    <col min="750" max="750" width="8" style="166" customWidth="1"/>
    <col min="751" max="752" width="9" style="166" customWidth="1"/>
    <col min="753" max="753" width="8.7109375" style="166" customWidth="1"/>
    <col min="754" max="754" width="7.140625" style="166" customWidth="1"/>
    <col min="755" max="755" width="9.140625" style="166" customWidth="1"/>
    <col min="756" max="756" width="10.7109375" style="166" customWidth="1"/>
    <col min="757" max="999" width="10.42578125" style="166"/>
    <col min="1000" max="1000" width="3.85546875" style="166" customWidth="1"/>
    <col min="1001" max="1001" width="10.28515625" style="166" customWidth="1"/>
    <col min="1002" max="1002" width="42.42578125" style="166" customWidth="1"/>
    <col min="1003" max="1003" width="7.7109375" style="166" bestFit="1" customWidth="1"/>
    <col min="1004" max="1004" width="10" style="166" customWidth="1"/>
    <col min="1005" max="1005" width="9.140625" style="166" customWidth="1"/>
    <col min="1006" max="1006" width="8" style="166" customWidth="1"/>
    <col min="1007" max="1008" width="9" style="166" customWidth="1"/>
    <col min="1009" max="1009" width="8.7109375" style="166" customWidth="1"/>
    <col min="1010" max="1010" width="7.140625" style="166" customWidth="1"/>
    <col min="1011" max="1011" width="9.140625" style="166" customWidth="1"/>
    <col min="1012" max="1012" width="10.7109375" style="166" customWidth="1"/>
    <col min="1013" max="1255" width="10.42578125" style="166"/>
    <col min="1256" max="1256" width="3.85546875" style="166" customWidth="1"/>
    <col min="1257" max="1257" width="10.28515625" style="166" customWidth="1"/>
    <col min="1258" max="1258" width="42.42578125" style="166" customWidth="1"/>
    <col min="1259" max="1259" width="7.7109375" style="166" bestFit="1" customWidth="1"/>
    <col min="1260" max="1260" width="10" style="166" customWidth="1"/>
    <col min="1261" max="1261" width="9.140625" style="166" customWidth="1"/>
    <col min="1262" max="1262" width="8" style="166" customWidth="1"/>
    <col min="1263" max="1264" width="9" style="166" customWidth="1"/>
    <col min="1265" max="1265" width="8.7109375" style="166" customWidth="1"/>
    <col min="1266" max="1266" width="7.140625" style="166" customWidth="1"/>
    <col min="1267" max="1267" width="9.140625" style="166" customWidth="1"/>
    <col min="1268" max="1268" width="10.7109375" style="166" customWidth="1"/>
    <col min="1269" max="1511" width="10.42578125" style="166"/>
    <col min="1512" max="1512" width="3.85546875" style="166" customWidth="1"/>
    <col min="1513" max="1513" width="10.28515625" style="166" customWidth="1"/>
    <col min="1514" max="1514" width="42.42578125" style="166" customWidth="1"/>
    <col min="1515" max="1515" width="7.7109375" style="166" bestFit="1" customWidth="1"/>
    <col min="1516" max="1516" width="10" style="166" customWidth="1"/>
    <col min="1517" max="1517" width="9.140625" style="166" customWidth="1"/>
    <col min="1518" max="1518" width="8" style="166" customWidth="1"/>
    <col min="1519" max="1520" width="9" style="166" customWidth="1"/>
    <col min="1521" max="1521" width="8.7109375" style="166" customWidth="1"/>
    <col min="1522" max="1522" width="7.140625" style="166" customWidth="1"/>
    <col min="1523" max="1523" width="9.140625" style="166" customWidth="1"/>
    <col min="1524" max="1524" width="10.7109375" style="166" customWidth="1"/>
    <col min="1525" max="1767" width="10.42578125" style="166"/>
    <col min="1768" max="1768" width="3.85546875" style="166" customWidth="1"/>
    <col min="1769" max="1769" width="10.28515625" style="166" customWidth="1"/>
    <col min="1770" max="1770" width="42.42578125" style="166" customWidth="1"/>
    <col min="1771" max="1771" width="7.7109375" style="166" bestFit="1" customWidth="1"/>
    <col min="1772" max="1772" width="10" style="166" customWidth="1"/>
    <col min="1773" max="1773" width="9.140625" style="166" customWidth="1"/>
    <col min="1774" max="1774" width="8" style="166" customWidth="1"/>
    <col min="1775" max="1776" width="9" style="166" customWidth="1"/>
    <col min="1777" max="1777" width="8.7109375" style="166" customWidth="1"/>
    <col min="1778" max="1778" width="7.140625" style="166" customWidth="1"/>
    <col min="1779" max="1779" width="9.140625" style="166" customWidth="1"/>
    <col min="1780" max="1780" width="10.7109375" style="166" customWidth="1"/>
    <col min="1781" max="2023" width="10.42578125" style="166"/>
    <col min="2024" max="2024" width="3.85546875" style="166" customWidth="1"/>
    <col min="2025" max="2025" width="10.28515625" style="166" customWidth="1"/>
    <col min="2026" max="2026" width="42.42578125" style="166" customWidth="1"/>
    <col min="2027" max="2027" width="7.7109375" style="166" bestFit="1" customWidth="1"/>
    <col min="2028" max="2028" width="10" style="166" customWidth="1"/>
    <col min="2029" max="2029" width="9.140625" style="166" customWidth="1"/>
    <col min="2030" max="2030" width="8" style="166" customWidth="1"/>
    <col min="2031" max="2032" width="9" style="166" customWidth="1"/>
    <col min="2033" max="2033" width="8.7109375" style="166" customWidth="1"/>
    <col min="2034" max="2034" width="7.140625" style="166" customWidth="1"/>
    <col min="2035" max="2035" width="9.140625" style="166" customWidth="1"/>
    <col min="2036" max="2036" width="10.7109375" style="166" customWidth="1"/>
    <col min="2037" max="2279" width="10.42578125" style="166"/>
    <col min="2280" max="2280" width="3.85546875" style="166" customWidth="1"/>
    <col min="2281" max="2281" width="10.28515625" style="166" customWidth="1"/>
    <col min="2282" max="2282" width="42.42578125" style="166" customWidth="1"/>
    <col min="2283" max="2283" width="7.7109375" style="166" bestFit="1" customWidth="1"/>
    <col min="2284" max="2284" width="10" style="166" customWidth="1"/>
    <col min="2285" max="2285" width="9.140625" style="166" customWidth="1"/>
    <col min="2286" max="2286" width="8" style="166" customWidth="1"/>
    <col min="2287" max="2288" width="9" style="166" customWidth="1"/>
    <col min="2289" max="2289" width="8.7109375" style="166" customWidth="1"/>
    <col min="2290" max="2290" width="7.140625" style="166" customWidth="1"/>
    <col min="2291" max="2291" width="9.140625" style="166" customWidth="1"/>
    <col min="2292" max="2292" width="10.7109375" style="166" customWidth="1"/>
    <col min="2293" max="2535" width="10.42578125" style="166"/>
    <col min="2536" max="2536" width="3.85546875" style="166" customWidth="1"/>
    <col min="2537" max="2537" width="10.28515625" style="166" customWidth="1"/>
    <col min="2538" max="2538" width="42.42578125" style="166" customWidth="1"/>
    <col min="2539" max="2539" width="7.7109375" style="166" bestFit="1" customWidth="1"/>
    <col min="2540" max="2540" width="10" style="166" customWidth="1"/>
    <col min="2541" max="2541" width="9.140625" style="166" customWidth="1"/>
    <col min="2542" max="2542" width="8" style="166" customWidth="1"/>
    <col min="2543" max="2544" width="9" style="166" customWidth="1"/>
    <col min="2545" max="2545" width="8.7109375" style="166" customWidth="1"/>
    <col min="2546" max="2546" width="7.140625" style="166" customWidth="1"/>
    <col min="2547" max="2547" width="9.140625" style="166" customWidth="1"/>
    <col min="2548" max="2548" width="10.7109375" style="166" customWidth="1"/>
    <col min="2549" max="2791" width="10.42578125" style="166"/>
    <col min="2792" max="2792" width="3.85546875" style="166" customWidth="1"/>
    <col min="2793" max="2793" width="10.28515625" style="166" customWidth="1"/>
    <col min="2794" max="2794" width="42.42578125" style="166" customWidth="1"/>
    <col min="2795" max="2795" width="7.7109375" style="166" bestFit="1" customWidth="1"/>
    <col min="2796" max="2796" width="10" style="166" customWidth="1"/>
    <col min="2797" max="2797" width="9.140625" style="166" customWidth="1"/>
    <col min="2798" max="2798" width="8" style="166" customWidth="1"/>
    <col min="2799" max="2800" width="9" style="166" customWidth="1"/>
    <col min="2801" max="2801" width="8.7109375" style="166" customWidth="1"/>
    <col min="2802" max="2802" width="7.140625" style="166" customWidth="1"/>
    <col min="2803" max="2803" width="9.140625" style="166" customWidth="1"/>
    <col min="2804" max="2804" width="10.7109375" style="166" customWidth="1"/>
    <col min="2805" max="3047" width="10.42578125" style="166"/>
    <col min="3048" max="3048" width="3.85546875" style="166" customWidth="1"/>
    <col min="3049" max="3049" width="10.28515625" style="166" customWidth="1"/>
    <col min="3050" max="3050" width="42.42578125" style="166" customWidth="1"/>
    <col min="3051" max="3051" width="7.7109375" style="166" bestFit="1" customWidth="1"/>
    <col min="3052" max="3052" width="10" style="166" customWidth="1"/>
    <col min="3053" max="3053" width="9.140625" style="166" customWidth="1"/>
    <col min="3054" max="3054" width="8" style="166" customWidth="1"/>
    <col min="3055" max="3056" width="9" style="166" customWidth="1"/>
    <col min="3057" max="3057" width="8.7109375" style="166" customWidth="1"/>
    <col min="3058" max="3058" width="7.140625" style="166" customWidth="1"/>
    <col min="3059" max="3059" width="9.140625" style="166" customWidth="1"/>
    <col min="3060" max="3060" width="10.7109375" style="166" customWidth="1"/>
    <col min="3061" max="3303" width="10.42578125" style="166"/>
    <col min="3304" max="3304" width="3.85546875" style="166" customWidth="1"/>
    <col min="3305" max="3305" width="10.28515625" style="166" customWidth="1"/>
    <col min="3306" max="3306" width="42.42578125" style="166" customWidth="1"/>
    <col min="3307" max="3307" width="7.7109375" style="166" bestFit="1" customWidth="1"/>
    <col min="3308" max="3308" width="10" style="166" customWidth="1"/>
    <col min="3309" max="3309" width="9.140625" style="166" customWidth="1"/>
    <col min="3310" max="3310" width="8" style="166" customWidth="1"/>
    <col min="3311" max="3312" width="9" style="166" customWidth="1"/>
    <col min="3313" max="3313" width="8.7109375" style="166" customWidth="1"/>
    <col min="3314" max="3314" width="7.140625" style="166" customWidth="1"/>
    <col min="3315" max="3315" width="9.140625" style="166" customWidth="1"/>
    <col min="3316" max="3316" width="10.7109375" style="166" customWidth="1"/>
    <col min="3317" max="3559" width="10.42578125" style="166"/>
    <col min="3560" max="3560" width="3.85546875" style="166" customWidth="1"/>
    <col min="3561" max="3561" width="10.28515625" style="166" customWidth="1"/>
    <col min="3562" max="3562" width="42.42578125" style="166" customWidth="1"/>
    <col min="3563" max="3563" width="7.7109375" style="166" bestFit="1" customWidth="1"/>
    <col min="3564" max="3564" width="10" style="166" customWidth="1"/>
    <col min="3565" max="3565" width="9.140625" style="166" customWidth="1"/>
    <col min="3566" max="3566" width="8" style="166" customWidth="1"/>
    <col min="3567" max="3568" width="9" style="166" customWidth="1"/>
    <col min="3569" max="3569" width="8.7109375" style="166" customWidth="1"/>
    <col min="3570" max="3570" width="7.140625" style="166" customWidth="1"/>
    <col min="3571" max="3571" width="9.140625" style="166" customWidth="1"/>
    <col min="3572" max="3572" width="10.7109375" style="166" customWidth="1"/>
    <col min="3573" max="3815" width="10.42578125" style="166"/>
    <col min="3816" max="3816" width="3.85546875" style="166" customWidth="1"/>
    <col min="3817" max="3817" width="10.28515625" style="166" customWidth="1"/>
    <col min="3818" max="3818" width="42.42578125" style="166" customWidth="1"/>
    <col min="3819" max="3819" width="7.7109375" style="166" bestFit="1" customWidth="1"/>
    <col min="3820" max="3820" width="10" style="166" customWidth="1"/>
    <col min="3821" max="3821" width="9.140625" style="166" customWidth="1"/>
    <col min="3822" max="3822" width="8" style="166" customWidth="1"/>
    <col min="3823" max="3824" width="9" style="166" customWidth="1"/>
    <col min="3825" max="3825" width="8.7109375" style="166" customWidth="1"/>
    <col min="3826" max="3826" width="7.140625" style="166" customWidth="1"/>
    <col min="3827" max="3827" width="9.140625" style="166" customWidth="1"/>
    <col min="3828" max="3828" width="10.7109375" style="166" customWidth="1"/>
    <col min="3829" max="4071" width="10.42578125" style="166"/>
    <col min="4072" max="4072" width="3.85546875" style="166" customWidth="1"/>
    <col min="4073" max="4073" width="10.28515625" style="166" customWidth="1"/>
    <col min="4074" max="4074" width="42.42578125" style="166" customWidth="1"/>
    <col min="4075" max="4075" width="7.7109375" style="166" bestFit="1" customWidth="1"/>
    <col min="4076" max="4076" width="10" style="166" customWidth="1"/>
    <col min="4077" max="4077" width="9.140625" style="166" customWidth="1"/>
    <col min="4078" max="4078" width="8" style="166" customWidth="1"/>
    <col min="4079" max="4080" width="9" style="166" customWidth="1"/>
    <col min="4081" max="4081" width="8.7109375" style="166" customWidth="1"/>
    <col min="4082" max="4082" width="7.140625" style="166" customWidth="1"/>
    <col min="4083" max="4083" width="9.140625" style="166" customWidth="1"/>
    <col min="4084" max="4084" width="10.7109375" style="166" customWidth="1"/>
    <col min="4085" max="4327" width="10.42578125" style="166"/>
    <col min="4328" max="4328" width="3.85546875" style="166" customWidth="1"/>
    <col min="4329" max="4329" width="10.28515625" style="166" customWidth="1"/>
    <col min="4330" max="4330" width="42.42578125" style="166" customWidth="1"/>
    <col min="4331" max="4331" width="7.7109375" style="166" bestFit="1" customWidth="1"/>
    <col min="4332" max="4332" width="10" style="166" customWidth="1"/>
    <col min="4333" max="4333" width="9.140625" style="166" customWidth="1"/>
    <col min="4334" max="4334" width="8" style="166" customWidth="1"/>
    <col min="4335" max="4336" width="9" style="166" customWidth="1"/>
    <col min="4337" max="4337" width="8.7109375" style="166" customWidth="1"/>
    <col min="4338" max="4338" width="7.140625" style="166" customWidth="1"/>
    <col min="4339" max="4339" width="9.140625" style="166" customWidth="1"/>
    <col min="4340" max="4340" width="10.7109375" style="166" customWidth="1"/>
    <col min="4341" max="4583" width="10.42578125" style="166"/>
    <col min="4584" max="4584" width="3.85546875" style="166" customWidth="1"/>
    <col min="4585" max="4585" width="10.28515625" style="166" customWidth="1"/>
    <col min="4586" max="4586" width="42.42578125" style="166" customWidth="1"/>
    <col min="4587" max="4587" width="7.7109375" style="166" bestFit="1" customWidth="1"/>
    <col min="4588" max="4588" width="10" style="166" customWidth="1"/>
    <col min="4589" max="4589" width="9.140625" style="166" customWidth="1"/>
    <col min="4590" max="4590" width="8" style="166" customWidth="1"/>
    <col min="4591" max="4592" width="9" style="166" customWidth="1"/>
    <col min="4593" max="4593" width="8.7109375" style="166" customWidth="1"/>
    <col min="4594" max="4594" width="7.140625" style="166" customWidth="1"/>
    <col min="4595" max="4595" width="9.140625" style="166" customWidth="1"/>
    <col min="4596" max="4596" width="10.7109375" style="166" customWidth="1"/>
    <col min="4597" max="4839" width="10.42578125" style="166"/>
    <col min="4840" max="4840" width="3.85546875" style="166" customWidth="1"/>
    <col min="4841" max="4841" width="10.28515625" style="166" customWidth="1"/>
    <col min="4842" max="4842" width="42.42578125" style="166" customWidth="1"/>
    <col min="4843" max="4843" width="7.7109375" style="166" bestFit="1" customWidth="1"/>
    <col min="4844" max="4844" width="10" style="166" customWidth="1"/>
    <col min="4845" max="4845" width="9.140625" style="166" customWidth="1"/>
    <col min="4846" max="4846" width="8" style="166" customWidth="1"/>
    <col min="4847" max="4848" width="9" style="166" customWidth="1"/>
    <col min="4849" max="4849" width="8.7109375" style="166" customWidth="1"/>
    <col min="4850" max="4850" width="7.140625" style="166" customWidth="1"/>
    <col min="4851" max="4851" width="9.140625" style="166" customWidth="1"/>
    <col min="4852" max="4852" width="10.7109375" style="166" customWidth="1"/>
    <col min="4853" max="5095" width="10.42578125" style="166"/>
    <col min="5096" max="5096" width="3.85546875" style="166" customWidth="1"/>
    <col min="5097" max="5097" width="10.28515625" style="166" customWidth="1"/>
    <col min="5098" max="5098" width="42.42578125" style="166" customWidth="1"/>
    <col min="5099" max="5099" width="7.7109375" style="166" bestFit="1" customWidth="1"/>
    <col min="5100" max="5100" width="10" style="166" customWidth="1"/>
    <col min="5101" max="5101" width="9.140625" style="166" customWidth="1"/>
    <col min="5102" max="5102" width="8" style="166" customWidth="1"/>
    <col min="5103" max="5104" width="9" style="166" customWidth="1"/>
    <col min="5105" max="5105" width="8.7109375" style="166" customWidth="1"/>
    <col min="5106" max="5106" width="7.140625" style="166" customWidth="1"/>
    <col min="5107" max="5107" width="9.140625" style="166" customWidth="1"/>
    <col min="5108" max="5108" width="10.7109375" style="166" customWidth="1"/>
    <col min="5109" max="5351" width="10.42578125" style="166"/>
    <col min="5352" max="5352" width="3.85546875" style="166" customWidth="1"/>
    <col min="5353" max="5353" width="10.28515625" style="166" customWidth="1"/>
    <col min="5354" max="5354" width="42.42578125" style="166" customWidth="1"/>
    <col min="5355" max="5355" width="7.7109375" style="166" bestFit="1" customWidth="1"/>
    <col min="5356" max="5356" width="10" style="166" customWidth="1"/>
    <col min="5357" max="5357" width="9.140625" style="166" customWidth="1"/>
    <col min="5358" max="5358" width="8" style="166" customWidth="1"/>
    <col min="5359" max="5360" width="9" style="166" customWidth="1"/>
    <col min="5361" max="5361" width="8.7109375" style="166" customWidth="1"/>
    <col min="5362" max="5362" width="7.140625" style="166" customWidth="1"/>
    <col min="5363" max="5363" width="9.140625" style="166" customWidth="1"/>
    <col min="5364" max="5364" width="10.7109375" style="166" customWidth="1"/>
    <col min="5365" max="5607" width="10.42578125" style="166"/>
    <col min="5608" max="5608" width="3.85546875" style="166" customWidth="1"/>
    <col min="5609" max="5609" width="10.28515625" style="166" customWidth="1"/>
    <col min="5610" max="5610" width="42.42578125" style="166" customWidth="1"/>
    <col min="5611" max="5611" width="7.7109375" style="166" bestFit="1" customWidth="1"/>
    <col min="5612" max="5612" width="10" style="166" customWidth="1"/>
    <col min="5613" max="5613" width="9.140625" style="166" customWidth="1"/>
    <col min="5614" max="5614" width="8" style="166" customWidth="1"/>
    <col min="5615" max="5616" width="9" style="166" customWidth="1"/>
    <col min="5617" max="5617" width="8.7109375" style="166" customWidth="1"/>
    <col min="5618" max="5618" width="7.140625" style="166" customWidth="1"/>
    <col min="5619" max="5619" width="9.140625" style="166" customWidth="1"/>
    <col min="5620" max="5620" width="10.7109375" style="166" customWidth="1"/>
    <col min="5621" max="5863" width="10.42578125" style="166"/>
    <col min="5864" max="5864" width="3.85546875" style="166" customWidth="1"/>
    <col min="5865" max="5865" width="10.28515625" style="166" customWidth="1"/>
    <col min="5866" max="5866" width="42.42578125" style="166" customWidth="1"/>
    <col min="5867" max="5867" width="7.7109375" style="166" bestFit="1" customWidth="1"/>
    <col min="5868" max="5868" width="10" style="166" customWidth="1"/>
    <col min="5869" max="5869" width="9.140625" style="166" customWidth="1"/>
    <col min="5870" max="5870" width="8" style="166" customWidth="1"/>
    <col min="5871" max="5872" width="9" style="166" customWidth="1"/>
    <col min="5873" max="5873" width="8.7109375" style="166" customWidth="1"/>
    <col min="5874" max="5874" width="7.140625" style="166" customWidth="1"/>
    <col min="5875" max="5875" width="9.140625" style="166" customWidth="1"/>
    <col min="5876" max="5876" width="10.7109375" style="166" customWidth="1"/>
    <col min="5877" max="6119" width="10.42578125" style="166"/>
    <col min="6120" max="6120" width="3.85546875" style="166" customWidth="1"/>
    <col min="6121" max="6121" width="10.28515625" style="166" customWidth="1"/>
    <col min="6122" max="6122" width="42.42578125" style="166" customWidth="1"/>
    <col min="6123" max="6123" width="7.7109375" style="166" bestFit="1" customWidth="1"/>
    <col min="6124" max="6124" width="10" style="166" customWidth="1"/>
    <col min="6125" max="6125" width="9.140625" style="166" customWidth="1"/>
    <col min="6126" max="6126" width="8" style="166" customWidth="1"/>
    <col min="6127" max="6128" width="9" style="166" customWidth="1"/>
    <col min="6129" max="6129" width="8.7109375" style="166" customWidth="1"/>
    <col min="6130" max="6130" width="7.140625" style="166" customWidth="1"/>
    <col min="6131" max="6131" width="9.140625" style="166" customWidth="1"/>
    <col min="6132" max="6132" width="10.7109375" style="166" customWidth="1"/>
    <col min="6133" max="6375" width="10.42578125" style="166"/>
    <col min="6376" max="6376" width="3.85546875" style="166" customWidth="1"/>
    <col min="6377" max="6377" width="10.28515625" style="166" customWidth="1"/>
    <col min="6378" max="6378" width="42.42578125" style="166" customWidth="1"/>
    <col min="6379" max="6379" width="7.7109375" style="166" bestFit="1" customWidth="1"/>
    <col min="6380" max="6380" width="10" style="166" customWidth="1"/>
    <col min="6381" max="6381" width="9.140625" style="166" customWidth="1"/>
    <col min="6382" max="6382" width="8" style="166" customWidth="1"/>
    <col min="6383" max="6384" width="9" style="166" customWidth="1"/>
    <col min="6385" max="6385" width="8.7109375" style="166" customWidth="1"/>
    <col min="6386" max="6386" width="7.140625" style="166" customWidth="1"/>
    <col min="6387" max="6387" width="9.140625" style="166" customWidth="1"/>
    <col min="6388" max="6388" width="10.7109375" style="166" customWidth="1"/>
    <col min="6389" max="6631" width="10.42578125" style="166"/>
    <col min="6632" max="6632" width="3.85546875" style="166" customWidth="1"/>
    <col min="6633" max="6633" width="10.28515625" style="166" customWidth="1"/>
    <col min="6634" max="6634" width="42.42578125" style="166" customWidth="1"/>
    <col min="6635" max="6635" width="7.7109375" style="166" bestFit="1" customWidth="1"/>
    <col min="6636" max="6636" width="10" style="166" customWidth="1"/>
    <col min="6637" max="6637" width="9.140625" style="166" customWidth="1"/>
    <col min="6638" max="6638" width="8" style="166" customWidth="1"/>
    <col min="6639" max="6640" width="9" style="166" customWidth="1"/>
    <col min="6641" max="6641" width="8.7109375" style="166" customWidth="1"/>
    <col min="6642" max="6642" width="7.140625" style="166" customWidth="1"/>
    <col min="6643" max="6643" width="9.140625" style="166" customWidth="1"/>
    <col min="6644" max="6644" width="10.7109375" style="166" customWidth="1"/>
    <col min="6645" max="6887" width="10.42578125" style="166"/>
    <col min="6888" max="6888" width="3.85546875" style="166" customWidth="1"/>
    <col min="6889" max="6889" width="10.28515625" style="166" customWidth="1"/>
    <col min="6890" max="6890" width="42.42578125" style="166" customWidth="1"/>
    <col min="6891" max="6891" width="7.7109375" style="166" bestFit="1" customWidth="1"/>
    <col min="6892" max="6892" width="10" style="166" customWidth="1"/>
    <col min="6893" max="6893" width="9.140625" style="166" customWidth="1"/>
    <col min="6894" max="6894" width="8" style="166" customWidth="1"/>
    <col min="6895" max="6896" width="9" style="166" customWidth="1"/>
    <col min="6897" max="6897" width="8.7109375" style="166" customWidth="1"/>
    <col min="6898" max="6898" width="7.140625" style="166" customWidth="1"/>
    <col min="6899" max="6899" width="9.140625" style="166" customWidth="1"/>
    <col min="6900" max="6900" width="10.7109375" style="166" customWidth="1"/>
    <col min="6901" max="7143" width="10.42578125" style="166"/>
    <col min="7144" max="7144" width="3.85546875" style="166" customWidth="1"/>
    <col min="7145" max="7145" width="10.28515625" style="166" customWidth="1"/>
    <col min="7146" max="7146" width="42.42578125" style="166" customWidth="1"/>
    <col min="7147" max="7147" width="7.7109375" style="166" bestFit="1" customWidth="1"/>
    <col min="7148" max="7148" width="10" style="166" customWidth="1"/>
    <col min="7149" max="7149" width="9.140625" style="166" customWidth="1"/>
    <col min="7150" max="7150" width="8" style="166" customWidth="1"/>
    <col min="7151" max="7152" width="9" style="166" customWidth="1"/>
    <col min="7153" max="7153" width="8.7109375" style="166" customWidth="1"/>
    <col min="7154" max="7154" width="7.140625" style="166" customWidth="1"/>
    <col min="7155" max="7155" width="9.140625" style="166" customWidth="1"/>
    <col min="7156" max="7156" width="10.7109375" style="166" customWidth="1"/>
    <col min="7157" max="7399" width="10.42578125" style="166"/>
    <col min="7400" max="7400" width="3.85546875" style="166" customWidth="1"/>
    <col min="7401" max="7401" width="10.28515625" style="166" customWidth="1"/>
    <col min="7402" max="7402" width="42.42578125" style="166" customWidth="1"/>
    <col min="7403" max="7403" width="7.7109375" style="166" bestFit="1" customWidth="1"/>
    <col min="7404" max="7404" width="10" style="166" customWidth="1"/>
    <col min="7405" max="7405" width="9.140625" style="166" customWidth="1"/>
    <col min="7406" max="7406" width="8" style="166" customWidth="1"/>
    <col min="7407" max="7408" width="9" style="166" customWidth="1"/>
    <col min="7409" max="7409" width="8.7109375" style="166" customWidth="1"/>
    <col min="7410" max="7410" width="7.140625" style="166" customWidth="1"/>
    <col min="7411" max="7411" width="9.140625" style="166" customWidth="1"/>
    <col min="7412" max="7412" width="10.7109375" style="166" customWidth="1"/>
    <col min="7413" max="7655" width="10.42578125" style="166"/>
    <col min="7656" max="7656" width="3.85546875" style="166" customWidth="1"/>
    <col min="7657" max="7657" width="10.28515625" style="166" customWidth="1"/>
    <col min="7658" max="7658" width="42.42578125" style="166" customWidth="1"/>
    <col min="7659" max="7659" width="7.7109375" style="166" bestFit="1" customWidth="1"/>
    <col min="7660" max="7660" width="10" style="166" customWidth="1"/>
    <col min="7661" max="7661" width="9.140625" style="166" customWidth="1"/>
    <col min="7662" max="7662" width="8" style="166" customWidth="1"/>
    <col min="7663" max="7664" width="9" style="166" customWidth="1"/>
    <col min="7665" max="7665" width="8.7109375" style="166" customWidth="1"/>
    <col min="7666" max="7666" width="7.140625" style="166" customWidth="1"/>
    <col min="7667" max="7667" width="9.140625" style="166" customWidth="1"/>
    <col min="7668" max="7668" width="10.7109375" style="166" customWidth="1"/>
    <col min="7669" max="7911" width="10.42578125" style="166"/>
    <col min="7912" max="7912" width="3.85546875" style="166" customWidth="1"/>
    <col min="7913" max="7913" width="10.28515625" style="166" customWidth="1"/>
    <col min="7914" max="7914" width="42.42578125" style="166" customWidth="1"/>
    <col min="7915" max="7915" width="7.7109375" style="166" bestFit="1" customWidth="1"/>
    <col min="7916" max="7916" width="10" style="166" customWidth="1"/>
    <col min="7917" max="7917" width="9.140625" style="166" customWidth="1"/>
    <col min="7918" max="7918" width="8" style="166" customWidth="1"/>
    <col min="7919" max="7920" width="9" style="166" customWidth="1"/>
    <col min="7921" max="7921" width="8.7109375" style="166" customWidth="1"/>
    <col min="7922" max="7922" width="7.140625" style="166" customWidth="1"/>
    <col min="7923" max="7923" width="9.140625" style="166" customWidth="1"/>
    <col min="7924" max="7924" width="10.7109375" style="166" customWidth="1"/>
    <col min="7925" max="8167" width="10.42578125" style="166"/>
    <col min="8168" max="8168" width="3.85546875" style="166" customWidth="1"/>
    <col min="8169" max="8169" width="10.28515625" style="166" customWidth="1"/>
    <col min="8170" max="8170" width="42.42578125" style="166" customWidth="1"/>
    <col min="8171" max="8171" width="7.7109375" style="166" bestFit="1" customWidth="1"/>
    <col min="8172" max="8172" width="10" style="166" customWidth="1"/>
    <col min="8173" max="8173" width="9.140625" style="166" customWidth="1"/>
    <col min="8174" max="8174" width="8" style="166" customWidth="1"/>
    <col min="8175" max="8176" width="9" style="166" customWidth="1"/>
    <col min="8177" max="8177" width="8.7109375" style="166" customWidth="1"/>
    <col min="8178" max="8178" width="7.140625" style="166" customWidth="1"/>
    <col min="8179" max="8179" width="9.140625" style="166" customWidth="1"/>
    <col min="8180" max="8180" width="10.7109375" style="166" customWidth="1"/>
    <col min="8181" max="8423" width="10.42578125" style="166"/>
    <col min="8424" max="8424" width="3.85546875" style="166" customWidth="1"/>
    <col min="8425" max="8425" width="10.28515625" style="166" customWidth="1"/>
    <col min="8426" max="8426" width="42.42578125" style="166" customWidth="1"/>
    <col min="8427" max="8427" width="7.7109375" style="166" bestFit="1" customWidth="1"/>
    <col min="8428" max="8428" width="10" style="166" customWidth="1"/>
    <col min="8429" max="8429" width="9.140625" style="166" customWidth="1"/>
    <col min="8430" max="8430" width="8" style="166" customWidth="1"/>
    <col min="8431" max="8432" width="9" style="166" customWidth="1"/>
    <col min="8433" max="8433" width="8.7109375" style="166" customWidth="1"/>
    <col min="8434" max="8434" width="7.140625" style="166" customWidth="1"/>
    <col min="8435" max="8435" width="9.140625" style="166" customWidth="1"/>
    <col min="8436" max="8436" width="10.7109375" style="166" customWidth="1"/>
    <col min="8437" max="8679" width="10.42578125" style="166"/>
    <col min="8680" max="8680" width="3.85546875" style="166" customWidth="1"/>
    <col min="8681" max="8681" width="10.28515625" style="166" customWidth="1"/>
    <col min="8682" max="8682" width="42.42578125" style="166" customWidth="1"/>
    <col min="8683" max="8683" width="7.7109375" style="166" bestFit="1" customWidth="1"/>
    <col min="8684" max="8684" width="10" style="166" customWidth="1"/>
    <col min="8685" max="8685" width="9.140625" style="166" customWidth="1"/>
    <col min="8686" max="8686" width="8" style="166" customWidth="1"/>
    <col min="8687" max="8688" width="9" style="166" customWidth="1"/>
    <col min="8689" max="8689" width="8.7109375" style="166" customWidth="1"/>
    <col min="8690" max="8690" width="7.140625" style="166" customWidth="1"/>
    <col min="8691" max="8691" width="9.140625" style="166" customWidth="1"/>
    <col min="8692" max="8692" width="10.7109375" style="166" customWidth="1"/>
    <col min="8693" max="8935" width="10.42578125" style="166"/>
    <col min="8936" max="8936" width="3.85546875" style="166" customWidth="1"/>
    <col min="8937" max="8937" width="10.28515625" style="166" customWidth="1"/>
    <col min="8938" max="8938" width="42.42578125" style="166" customWidth="1"/>
    <col min="8939" max="8939" width="7.7109375" style="166" bestFit="1" customWidth="1"/>
    <col min="8940" max="8940" width="10" style="166" customWidth="1"/>
    <col min="8941" max="8941" width="9.140625" style="166" customWidth="1"/>
    <col min="8942" max="8942" width="8" style="166" customWidth="1"/>
    <col min="8943" max="8944" width="9" style="166" customWidth="1"/>
    <col min="8945" max="8945" width="8.7109375" style="166" customWidth="1"/>
    <col min="8946" max="8946" width="7.140625" style="166" customWidth="1"/>
    <col min="8947" max="8947" width="9.140625" style="166" customWidth="1"/>
    <col min="8948" max="8948" width="10.7109375" style="166" customWidth="1"/>
    <col min="8949" max="9191" width="10.42578125" style="166"/>
    <col min="9192" max="9192" width="3.85546875" style="166" customWidth="1"/>
    <col min="9193" max="9193" width="10.28515625" style="166" customWidth="1"/>
    <col min="9194" max="9194" width="42.42578125" style="166" customWidth="1"/>
    <col min="9195" max="9195" width="7.7109375" style="166" bestFit="1" customWidth="1"/>
    <col min="9196" max="9196" width="10" style="166" customWidth="1"/>
    <col min="9197" max="9197" width="9.140625" style="166" customWidth="1"/>
    <col min="9198" max="9198" width="8" style="166" customWidth="1"/>
    <col min="9199" max="9200" width="9" style="166" customWidth="1"/>
    <col min="9201" max="9201" width="8.7109375" style="166" customWidth="1"/>
    <col min="9202" max="9202" width="7.140625" style="166" customWidth="1"/>
    <col min="9203" max="9203" width="9.140625" style="166" customWidth="1"/>
    <col min="9204" max="9204" width="10.7109375" style="166" customWidth="1"/>
    <col min="9205" max="9447" width="10.42578125" style="166"/>
    <col min="9448" max="9448" width="3.85546875" style="166" customWidth="1"/>
    <col min="9449" max="9449" width="10.28515625" style="166" customWidth="1"/>
    <col min="9450" max="9450" width="42.42578125" style="166" customWidth="1"/>
    <col min="9451" max="9451" width="7.7109375" style="166" bestFit="1" customWidth="1"/>
    <col min="9452" max="9452" width="10" style="166" customWidth="1"/>
    <col min="9453" max="9453" width="9.140625" style="166" customWidth="1"/>
    <col min="9454" max="9454" width="8" style="166" customWidth="1"/>
    <col min="9455" max="9456" width="9" style="166" customWidth="1"/>
    <col min="9457" max="9457" width="8.7109375" style="166" customWidth="1"/>
    <col min="9458" max="9458" width="7.140625" style="166" customWidth="1"/>
    <col min="9459" max="9459" width="9.140625" style="166" customWidth="1"/>
    <col min="9460" max="9460" width="10.7109375" style="166" customWidth="1"/>
    <col min="9461" max="9703" width="10.42578125" style="166"/>
    <col min="9704" max="9704" width="3.85546875" style="166" customWidth="1"/>
    <col min="9705" max="9705" width="10.28515625" style="166" customWidth="1"/>
    <col min="9706" max="9706" width="42.42578125" style="166" customWidth="1"/>
    <col min="9707" max="9707" width="7.7109375" style="166" bestFit="1" customWidth="1"/>
    <col min="9708" max="9708" width="10" style="166" customWidth="1"/>
    <col min="9709" max="9709" width="9.140625" style="166" customWidth="1"/>
    <col min="9710" max="9710" width="8" style="166" customWidth="1"/>
    <col min="9711" max="9712" width="9" style="166" customWidth="1"/>
    <col min="9713" max="9713" width="8.7109375" style="166" customWidth="1"/>
    <col min="9714" max="9714" width="7.140625" style="166" customWidth="1"/>
    <col min="9715" max="9715" width="9.140625" style="166" customWidth="1"/>
    <col min="9716" max="9716" width="10.7109375" style="166" customWidth="1"/>
    <col min="9717" max="9959" width="10.42578125" style="166"/>
    <col min="9960" max="9960" width="3.85546875" style="166" customWidth="1"/>
    <col min="9961" max="9961" width="10.28515625" style="166" customWidth="1"/>
    <col min="9962" max="9962" width="42.42578125" style="166" customWidth="1"/>
    <col min="9963" max="9963" width="7.7109375" style="166" bestFit="1" customWidth="1"/>
    <col min="9964" max="9964" width="10" style="166" customWidth="1"/>
    <col min="9965" max="9965" width="9.140625" style="166" customWidth="1"/>
    <col min="9966" max="9966" width="8" style="166" customWidth="1"/>
    <col min="9967" max="9968" width="9" style="166" customWidth="1"/>
    <col min="9969" max="9969" width="8.7109375" style="166" customWidth="1"/>
    <col min="9970" max="9970" width="7.140625" style="166" customWidth="1"/>
    <col min="9971" max="9971" width="9.140625" style="166" customWidth="1"/>
    <col min="9972" max="9972" width="10.7109375" style="166" customWidth="1"/>
    <col min="9973" max="10215" width="10.42578125" style="166"/>
    <col min="10216" max="10216" width="3.85546875" style="166" customWidth="1"/>
    <col min="10217" max="10217" width="10.28515625" style="166" customWidth="1"/>
    <col min="10218" max="10218" width="42.42578125" style="166" customWidth="1"/>
    <col min="10219" max="10219" width="7.7109375" style="166" bestFit="1" customWidth="1"/>
    <col min="10220" max="10220" width="10" style="166" customWidth="1"/>
    <col min="10221" max="10221" width="9.140625" style="166" customWidth="1"/>
    <col min="10222" max="10222" width="8" style="166" customWidth="1"/>
    <col min="10223" max="10224" width="9" style="166" customWidth="1"/>
    <col min="10225" max="10225" width="8.7109375" style="166" customWidth="1"/>
    <col min="10226" max="10226" width="7.140625" style="166" customWidth="1"/>
    <col min="10227" max="10227" width="9.140625" style="166" customWidth="1"/>
    <col min="10228" max="10228" width="10.7109375" style="166" customWidth="1"/>
    <col min="10229" max="10471" width="10.42578125" style="166"/>
    <col min="10472" max="10472" width="3.85546875" style="166" customWidth="1"/>
    <col min="10473" max="10473" width="10.28515625" style="166" customWidth="1"/>
    <col min="10474" max="10474" width="42.42578125" style="166" customWidth="1"/>
    <col min="10475" max="10475" width="7.7109375" style="166" bestFit="1" customWidth="1"/>
    <col min="10476" max="10476" width="10" style="166" customWidth="1"/>
    <col min="10477" max="10477" width="9.140625" style="166" customWidth="1"/>
    <col min="10478" max="10478" width="8" style="166" customWidth="1"/>
    <col min="10479" max="10480" width="9" style="166" customWidth="1"/>
    <col min="10481" max="10481" width="8.7109375" style="166" customWidth="1"/>
    <col min="10482" max="10482" width="7.140625" style="166" customWidth="1"/>
    <col min="10483" max="10483" width="9.140625" style="166" customWidth="1"/>
    <col min="10484" max="10484" width="10.7109375" style="166" customWidth="1"/>
    <col min="10485" max="10727" width="10.42578125" style="166"/>
    <col min="10728" max="10728" width="3.85546875" style="166" customWidth="1"/>
    <col min="10729" max="10729" width="10.28515625" style="166" customWidth="1"/>
    <col min="10730" max="10730" width="42.42578125" style="166" customWidth="1"/>
    <col min="10731" max="10731" width="7.7109375" style="166" bestFit="1" customWidth="1"/>
    <col min="10732" max="10732" width="10" style="166" customWidth="1"/>
    <col min="10733" max="10733" width="9.140625" style="166" customWidth="1"/>
    <col min="10734" max="10734" width="8" style="166" customWidth="1"/>
    <col min="10735" max="10736" width="9" style="166" customWidth="1"/>
    <col min="10737" max="10737" width="8.7109375" style="166" customWidth="1"/>
    <col min="10738" max="10738" width="7.140625" style="166" customWidth="1"/>
    <col min="10739" max="10739" width="9.140625" style="166" customWidth="1"/>
    <col min="10740" max="10740" width="10.7109375" style="166" customWidth="1"/>
    <col min="10741" max="10983" width="10.42578125" style="166"/>
    <col min="10984" max="10984" width="3.85546875" style="166" customWidth="1"/>
    <col min="10985" max="10985" width="10.28515625" style="166" customWidth="1"/>
    <col min="10986" max="10986" width="42.42578125" style="166" customWidth="1"/>
    <col min="10987" max="10987" width="7.7109375" style="166" bestFit="1" customWidth="1"/>
    <col min="10988" max="10988" width="10" style="166" customWidth="1"/>
    <col min="10989" max="10989" width="9.140625" style="166" customWidth="1"/>
    <col min="10990" max="10990" width="8" style="166" customWidth="1"/>
    <col min="10991" max="10992" width="9" style="166" customWidth="1"/>
    <col min="10993" max="10993" width="8.7109375" style="166" customWidth="1"/>
    <col min="10994" max="10994" width="7.140625" style="166" customWidth="1"/>
    <col min="10995" max="10995" width="9.140625" style="166" customWidth="1"/>
    <col min="10996" max="10996" width="10.7109375" style="166" customWidth="1"/>
    <col min="10997" max="11239" width="10.42578125" style="166"/>
    <col min="11240" max="11240" width="3.85546875" style="166" customWidth="1"/>
    <col min="11241" max="11241" width="10.28515625" style="166" customWidth="1"/>
    <col min="11242" max="11242" width="42.42578125" style="166" customWidth="1"/>
    <col min="11243" max="11243" width="7.7109375" style="166" bestFit="1" customWidth="1"/>
    <col min="11244" max="11244" width="10" style="166" customWidth="1"/>
    <col min="11245" max="11245" width="9.140625" style="166" customWidth="1"/>
    <col min="11246" max="11246" width="8" style="166" customWidth="1"/>
    <col min="11247" max="11248" width="9" style="166" customWidth="1"/>
    <col min="11249" max="11249" width="8.7109375" style="166" customWidth="1"/>
    <col min="11250" max="11250" width="7.140625" style="166" customWidth="1"/>
    <col min="11251" max="11251" width="9.140625" style="166" customWidth="1"/>
    <col min="11252" max="11252" width="10.7109375" style="166" customWidth="1"/>
    <col min="11253" max="11495" width="10.42578125" style="166"/>
    <col min="11496" max="11496" width="3.85546875" style="166" customWidth="1"/>
    <col min="11497" max="11497" width="10.28515625" style="166" customWidth="1"/>
    <col min="11498" max="11498" width="42.42578125" style="166" customWidth="1"/>
    <col min="11499" max="11499" width="7.7109375" style="166" bestFit="1" customWidth="1"/>
    <col min="11500" max="11500" width="10" style="166" customWidth="1"/>
    <col min="11501" max="11501" width="9.140625" style="166" customWidth="1"/>
    <col min="11502" max="11502" width="8" style="166" customWidth="1"/>
    <col min="11503" max="11504" width="9" style="166" customWidth="1"/>
    <col min="11505" max="11505" width="8.7109375" style="166" customWidth="1"/>
    <col min="11506" max="11506" width="7.140625" style="166" customWidth="1"/>
    <col min="11507" max="11507" width="9.140625" style="166" customWidth="1"/>
    <col min="11508" max="11508" width="10.7109375" style="166" customWidth="1"/>
    <col min="11509" max="11751" width="10.42578125" style="166"/>
    <col min="11752" max="11752" width="3.85546875" style="166" customWidth="1"/>
    <col min="11753" max="11753" width="10.28515625" style="166" customWidth="1"/>
    <col min="11754" max="11754" width="42.42578125" style="166" customWidth="1"/>
    <col min="11755" max="11755" width="7.7109375" style="166" bestFit="1" customWidth="1"/>
    <col min="11756" max="11756" width="10" style="166" customWidth="1"/>
    <col min="11757" max="11757" width="9.140625" style="166" customWidth="1"/>
    <col min="11758" max="11758" width="8" style="166" customWidth="1"/>
    <col min="11759" max="11760" width="9" style="166" customWidth="1"/>
    <col min="11761" max="11761" width="8.7109375" style="166" customWidth="1"/>
    <col min="11762" max="11762" width="7.140625" style="166" customWidth="1"/>
    <col min="11763" max="11763" width="9.140625" style="166" customWidth="1"/>
    <col min="11764" max="11764" width="10.7109375" style="166" customWidth="1"/>
    <col min="11765" max="12007" width="10.42578125" style="166"/>
    <col min="12008" max="12008" width="3.85546875" style="166" customWidth="1"/>
    <col min="12009" max="12009" width="10.28515625" style="166" customWidth="1"/>
    <col min="12010" max="12010" width="42.42578125" style="166" customWidth="1"/>
    <col min="12011" max="12011" width="7.7109375" style="166" bestFit="1" customWidth="1"/>
    <col min="12012" max="12012" width="10" style="166" customWidth="1"/>
    <col min="12013" max="12013" width="9.140625" style="166" customWidth="1"/>
    <col min="12014" max="12014" width="8" style="166" customWidth="1"/>
    <col min="12015" max="12016" width="9" style="166" customWidth="1"/>
    <col min="12017" max="12017" width="8.7109375" style="166" customWidth="1"/>
    <col min="12018" max="12018" width="7.140625" style="166" customWidth="1"/>
    <col min="12019" max="12019" width="9.140625" style="166" customWidth="1"/>
    <col min="12020" max="12020" width="10.7109375" style="166" customWidth="1"/>
    <col min="12021" max="12263" width="10.42578125" style="166"/>
    <col min="12264" max="12264" width="3.85546875" style="166" customWidth="1"/>
    <col min="12265" max="12265" width="10.28515625" style="166" customWidth="1"/>
    <col min="12266" max="12266" width="42.42578125" style="166" customWidth="1"/>
    <col min="12267" max="12267" width="7.7109375" style="166" bestFit="1" customWidth="1"/>
    <col min="12268" max="12268" width="10" style="166" customWidth="1"/>
    <col min="12269" max="12269" width="9.140625" style="166" customWidth="1"/>
    <col min="12270" max="12270" width="8" style="166" customWidth="1"/>
    <col min="12271" max="12272" width="9" style="166" customWidth="1"/>
    <col min="12273" max="12273" width="8.7109375" style="166" customWidth="1"/>
    <col min="12274" max="12274" width="7.140625" style="166" customWidth="1"/>
    <col min="12275" max="12275" width="9.140625" style="166" customWidth="1"/>
    <col min="12276" max="12276" width="10.7109375" style="166" customWidth="1"/>
    <col min="12277" max="12519" width="10.42578125" style="166"/>
    <col min="12520" max="12520" width="3.85546875" style="166" customWidth="1"/>
    <col min="12521" max="12521" width="10.28515625" style="166" customWidth="1"/>
    <col min="12522" max="12522" width="42.42578125" style="166" customWidth="1"/>
    <col min="12523" max="12523" width="7.7109375" style="166" bestFit="1" customWidth="1"/>
    <col min="12524" max="12524" width="10" style="166" customWidth="1"/>
    <col min="12525" max="12525" width="9.140625" style="166" customWidth="1"/>
    <col min="12526" max="12526" width="8" style="166" customWidth="1"/>
    <col min="12527" max="12528" width="9" style="166" customWidth="1"/>
    <col min="12529" max="12529" width="8.7109375" style="166" customWidth="1"/>
    <col min="12530" max="12530" width="7.140625" style="166" customWidth="1"/>
    <col min="12531" max="12531" width="9.140625" style="166" customWidth="1"/>
    <col min="12532" max="12532" width="10.7109375" style="166" customWidth="1"/>
    <col min="12533" max="12775" width="10.42578125" style="166"/>
    <col min="12776" max="12776" width="3.85546875" style="166" customWidth="1"/>
    <col min="12777" max="12777" width="10.28515625" style="166" customWidth="1"/>
    <col min="12778" max="12778" width="42.42578125" style="166" customWidth="1"/>
    <col min="12779" max="12779" width="7.7109375" style="166" bestFit="1" customWidth="1"/>
    <col min="12780" max="12780" width="10" style="166" customWidth="1"/>
    <col min="12781" max="12781" width="9.140625" style="166" customWidth="1"/>
    <col min="12782" max="12782" width="8" style="166" customWidth="1"/>
    <col min="12783" max="12784" width="9" style="166" customWidth="1"/>
    <col min="12785" max="12785" width="8.7109375" style="166" customWidth="1"/>
    <col min="12786" max="12786" width="7.140625" style="166" customWidth="1"/>
    <col min="12787" max="12787" width="9.140625" style="166" customWidth="1"/>
    <col min="12788" max="12788" width="10.7109375" style="166" customWidth="1"/>
    <col min="12789" max="13031" width="10.42578125" style="166"/>
    <col min="13032" max="13032" width="3.85546875" style="166" customWidth="1"/>
    <col min="13033" max="13033" width="10.28515625" style="166" customWidth="1"/>
    <col min="13034" max="13034" width="42.42578125" style="166" customWidth="1"/>
    <col min="13035" max="13035" width="7.7109375" style="166" bestFit="1" customWidth="1"/>
    <col min="13036" max="13036" width="10" style="166" customWidth="1"/>
    <col min="13037" max="13037" width="9.140625" style="166" customWidth="1"/>
    <col min="13038" max="13038" width="8" style="166" customWidth="1"/>
    <col min="13039" max="13040" width="9" style="166" customWidth="1"/>
    <col min="13041" max="13041" width="8.7109375" style="166" customWidth="1"/>
    <col min="13042" max="13042" width="7.140625" style="166" customWidth="1"/>
    <col min="13043" max="13043" width="9.140625" style="166" customWidth="1"/>
    <col min="13044" max="13044" width="10.7109375" style="166" customWidth="1"/>
    <col min="13045" max="13287" width="10.42578125" style="166"/>
    <col min="13288" max="13288" width="3.85546875" style="166" customWidth="1"/>
    <col min="13289" max="13289" width="10.28515625" style="166" customWidth="1"/>
    <col min="13290" max="13290" width="42.42578125" style="166" customWidth="1"/>
    <col min="13291" max="13291" width="7.7109375" style="166" bestFit="1" customWidth="1"/>
    <col min="13292" max="13292" width="10" style="166" customWidth="1"/>
    <col min="13293" max="13293" width="9.140625" style="166" customWidth="1"/>
    <col min="13294" max="13294" width="8" style="166" customWidth="1"/>
    <col min="13295" max="13296" width="9" style="166" customWidth="1"/>
    <col min="13297" max="13297" width="8.7109375" style="166" customWidth="1"/>
    <col min="13298" max="13298" width="7.140625" style="166" customWidth="1"/>
    <col min="13299" max="13299" width="9.140625" style="166" customWidth="1"/>
    <col min="13300" max="13300" width="10.7109375" style="166" customWidth="1"/>
    <col min="13301" max="13543" width="10.42578125" style="166"/>
    <col min="13544" max="13544" width="3.85546875" style="166" customWidth="1"/>
    <col min="13545" max="13545" width="10.28515625" style="166" customWidth="1"/>
    <col min="13546" max="13546" width="42.42578125" style="166" customWidth="1"/>
    <col min="13547" max="13547" width="7.7109375" style="166" bestFit="1" customWidth="1"/>
    <col min="13548" max="13548" width="10" style="166" customWidth="1"/>
    <col min="13549" max="13549" width="9.140625" style="166" customWidth="1"/>
    <col min="13550" max="13550" width="8" style="166" customWidth="1"/>
    <col min="13551" max="13552" width="9" style="166" customWidth="1"/>
    <col min="13553" max="13553" width="8.7109375" style="166" customWidth="1"/>
    <col min="13554" max="13554" width="7.140625" style="166" customWidth="1"/>
    <col min="13555" max="13555" width="9.140625" style="166" customWidth="1"/>
    <col min="13556" max="13556" width="10.7109375" style="166" customWidth="1"/>
    <col min="13557" max="13799" width="10.42578125" style="166"/>
    <col min="13800" max="13800" width="3.85546875" style="166" customWidth="1"/>
    <col min="13801" max="13801" width="10.28515625" style="166" customWidth="1"/>
    <col min="13802" max="13802" width="42.42578125" style="166" customWidth="1"/>
    <col min="13803" max="13803" width="7.7109375" style="166" bestFit="1" customWidth="1"/>
    <col min="13804" max="13804" width="10" style="166" customWidth="1"/>
    <col min="13805" max="13805" width="9.140625" style="166" customWidth="1"/>
    <col min="13806" max="13806" width="8" style="166" customWidth="1"/>
    <col min="13807" max="13808" width="9" style="166" customWidth="1"/>
    <col min="13809" max="13809" width="8.7109375" style="166" customWidth="1"/>
    <col min="13810" max="13810" width="7.140625" style="166" customWidth="1"/>
    <col min="13811" max="13811" width="9.140625" style="166" customWidth="1"/>
    <col min="13812" max="13812" width="10.7109375" style="166" customWidth="1"/>
    <col min="13813" max="14055" width="10.42578125" style="166"/>
    <col min="14056" max="14056" width="3.85546875" style="166" customWidth="1"/>
    <col min="14057" max="14057" width="10.28515625" style="166" customWidth="1"/>
    <col min="14058" max="14058" width="42.42578125" style="166" customWidth="1"/>
    <col min="14059" max="14059" width="7.7109375" style="166" bestFit="1" customWidth="1"/>
    <col min="14060" max="14060" width="10" style="166" customWidth="1"/>
    <col min="14061" max="14061" width="9.140625" style="166" customWidth="1"/>
    <col min="14062" max="14062" width="8" style="166" customWidth="1"/>
    <col min="14063" max="14064" width="9" style="166" customWidth="1"/>
    <col min="14065" max="14065" width="8.7109375" style="166" customWidth="1"/>
    <col min="14066" max="14066" width="7.140625" style="166" customWidth="1"/>
    <col min="14067" max="14067" width="9.140625" style="166" customWidth="1"/>
    <col min="14068" max="14068" width="10.7109375" style="166" customWidth="1"/>
    <col min="14069" max="14311" width="10.42578125" style="166"/>
    <col min="14312" max="14312" width="3.85546875" style="166" customWidth="1"/>
    <col min="14313" max="14313" width="10.28515625" style="166" customWidth="1"/>
    <col min="14314" max="14314" width="42.42578125" style="166" customWidth="1"/>
    <col min="14315" max="14315" width="7.7109375" style="166" bestFit="1" customWidth="1"/>
    <col min="14316" max="14316" width="10" style="166" customWidth="1"/>
    <col min="14317" max="14317" width="9.140625" style="166" customWidth="1"/>
    <col min="14318" max="14318" width="8" style="166" customWidth="1"/>
    <col min="14319" max="14320" width="9" style="166" customWidth="1"/>
    <col min="14321" max="14321" width="8.7109375" style="166" customWidth="1"/>
    <col min="14322" max="14322" width="7.140625" style="166" customWidth="1"/>
    <col min="14323" max="14323" width="9.140625" style="166" customWidth="1"/>
    <col min="14324" max="14324" width="10.7109375" style="166" customWidth="1"/>
    <col min="14325" max="14567" width="10.42578125" style="166"/>
    <col min="14568" max="14568" width="3.85546875" style="166" customWidth="1"/>
    <col min="14569" max="14569" width="10.28515625" style="166" customWidth="1"/>
    <col min="14570" max="14570" width="42.42578125" style="166" customWidth="1"/>
    <col min="14571" max="14571" width="7.7109375" style="166" bestFit="1" customWidth="1"/>
    <col min="14572" max="14572" width="10" style="166" customWidth="1"/>
    <col min="14573" max="14573" width="9.140625" style="166" customWidth="1"/>
    <col min="14574" max="14574" width="8" style="166" customWidth="1"/>
    <col min="14575" max="14576" width="9" style="166" customWidth="1"/>
    <col min="14577" max="14577" width="8.7109375" style="166" customWidth="1"/>
    <col min="14578" max="14578" width="7.140625" style="166" customWidth="1"/>
    <col min="14579" max="14579" width="9.140625" style="166" customWidth="1"/>
    <col min="14580" max="14580" width="10.7109375" style="166" customWidth="1"/>
    <col min="14581" max="14823" width="10.42578125" style="166"/>
    <col min="14824" max="14824" width="3.85546875" style="166" customWidth="1"/>
    <col min="14825" max="14825" width="10.28515625" style="166" customWidth="1"/>
    <col min="14826" max="14826" width="42.42578125" style="166" customWidth="1"/>
    <col min="14827" max="14827" width="7.7109375" style="166" bestFit="1" customWidth="1"/>
    <col min="14828" max="14828" width="10" style="166" customWidth="1"/>
    <col min="14829" max="14829" width="9.140625" style="166" customWidth="1"/>
    <col min="14830" max="14830" width="8" style="166" customWidth="1"/>
    <col min="14831" max="14832" width="9" style="166" customWidth="1"/>
    <col min="14833" max="14833" width="8.7109375" style="166" customWidth="1"/>
    <col min="14834" max="14834" width="7.140625" style="166" customWidth="1"/>
    <col min="14835" max="14835" width="9.140625" style="166" customWidth="1"/>
    <col min="14836" max="14836" width="10.7109375" style="166" customWidth="1"/>
    <col min="14837" max="15079" width="10.42578125" style="166"/>
    <col min="15080" max="15080" width="3.85546875" style="166" customWidth="1"/>
    <col min="15081" max="15081" width="10.28515625" style="166" customWidth="1"/>
    <col min="15082" max="15082" width="42.42578125" style="166" customWidth="1"/>
    <col min="15083" max="15083" width="7.7109375" style="166" bestFit="1" customWidth="1"/>
    <col min="15084" max="15084" width="10" style="166" customWidth="1"/>
    <col min="15085" max="15085" width="9.140625" style="166" customWidth="1"/>
    <col min="15086" max="15086" width="8" style="166" customWidth="1"/>
    <col min="15087" max="15088" width="9" style="166" customWidth="1"/>
    <col min="15089" max="15089" width="8.7109375" style="166" customWidth="1"/>
    <col min="15090" max="15090" width="7.140625" style="166" customWidth="1"/>
    <col min="15091" max="15091" width="9.140625" style="166" customWidth="1"/>
    <col min="15092" max="15092" width="10.7109375" style="166" customWidth="1"/>
    <col min="15093" max="15335" width="10.42578125" style="166"/>
    <col min="15336" max="15336" width="3.85546875" style="166" customWidth="1"/>
    <col min="15337" max="15337" width="10.28515625" style="166" customWidth="1"/>
    <col min="15338" max="15338" width="42.42578125" style="166" customWidth="1"/>
    <col min="15339" max="15339" width="7.7109375" style="166" bestFit="1" customWidth="1"/>
    <col min="15340" max="15340" width="10" style="166" customWidth="1"/>
    <col min="15341" max="15341" width="9.140625" style="166" customWidth="1"/>
    <col min="15342" max="15342" width="8" style="166" customWidth="1"/>
    <col min="15343" max="15344" width="9" style="166" customWidth="1"/>
    <col min="15345" max="15345" width="8.7109375" style="166" customWidth="1"/>
    <col min="15346" max="15346" width="7.140625" style="166" customWidth="1"/>
    <col min="15347" max="15347" width="9.140625" style="166" customWidth="1"/>
    <col min="15348" max="15348" width="10.7109375" style="166" customWidth="1"/>
    <col min="15349" max="15591" width="10.42578125" style="166"/>
    <col min="15592" max="15592" width="3.85546875" style="166" customWidth="1"/>
    <col min="15593" max="15593" width="10.28515625" style="166" customWidth="1"/>
    <col min="15594" max="15594" width="42.42578125" style="166" customWidth="1"/>
    <col min="15595" max="15595" width="7.7109375" style="166" bestFit="1" customWidth="1"/>
    <col min="15596" max="15596" width="10" style="166" customWidth="1"/>
    <col min="15597" max="15597" width="9.140625" style="166" customWidth="1"/>
    <col min="15598" max="15598" width="8" style="166" customWidth="1"/>
    <col min="15599" max="15600" width="9" style="166" customWidth="1"/>
    <col min="15601" max="15601" width="8.7109375" style="166" customWidth="1"/>
    <col min="15602" max="15602" width="7.140625" style="166" customWidth="1"/>
    <col min="15603" max="15603" width="9.140625" style="166" customWidth="1"/>
    <col min="15604" max="15604" width="10.7109375" style="166" customWidth="1"/>
    <col min="15605" max="15847" width="10.42578125" style="166"/>
    <col min="15848" max="15848" width="3.85546875" style="166" customWidth="1"/>
    <col min="15849" max="15849" width="10.28515625" style="166" customWidth="1"/>
    <col min="15850" max="15850" width="42.42578125" style="166" customWidth="1"/>
    <col min="15851" max="15851" width="7.7109375" style="166" bestFit="1" customWidth="1"/>
    <col min="15852" max="15852" width="10" style="166" customWidth="1"/>
    <col min="15853" max="15853" width="9.140625" style="166" customWidth="1"/>
    <col min="15854" max="15854" width="8" style="166" customWidth="1"/>
    <col min="15855" max="15856" width="9" style="166" customWidth="1"/>
    <col min="15857" max="15857" width="8.7109375" style="166" customWidth="1"/>
    <col min="15858" max="15858" width="7.140625" style="166" customWidth="1"/>
    <col min="15859" max="15859" width="9.140625" style="166" customWidth="1"/>
    <col min="15860" max="15860" width="10.7109375" style="166" customWidth="1"/>
    <col min="15861" max="16103" width="10.42578125" style="166"/>
    <col min="16104" max="16104" width="3.85546875" style="166" customWidth="1"/>
    <col min="16105" max="16105" width="10.28515625" style="166" customWidth="1"/>
    <col min="16106" max="16106" width="42.42578125" style="166" customWidth="1"/>
    <col min="16107" max="16107" width="7.7109375" style="166" bestFit="1" customWidth="1"/>
    <col min="16108" max="16108" width="10" style="166" customWidth="1"/>
    <col min="16109" max="16109" width="9.140625" style="166" customWidth="1"/>
    <col min="16110" max="16110" width="8" style="166" customWidth="1"/>
    <col min="16111" max="16112" width="9" style="166" customWidth="1"/>
    <col min="16113" max="16113" width="8.7109375" style="166" customWidth="1"/>
    <col min="16114" max="16114" width="7.140625" style="166" customWidth="1"/>
    <col min="16115" max="16115" width="9.140625" style="166" customWidth="1"/>
    <col min="16116" max="16116" width="10.7109375" style="166" customWidth="1"/>
    <col min="16117" max="16384" width="10.42578125" style="166"/>
  </cols>
  <sheetData>
    <row r="1" spans="1:10" ht="32.25" customHeight="1">
      <c r="A1" s="488" t="s">
        <v>355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s="146" customFormat="1" ht="18" customHeight="1">
      <c r="A2" s="147"/>
      <c r="B2" s="489" t="s">
        <v>118</v>
      </c>
      <c r="C2" s="490"/>
      <c r="D2" s="490"/>
      <c r="E2" s="490"/>
      <c r="F2" s="490"/>
      <c r="G2" s="490"/>
      <c r="H2" s="490"/>
      <c r="I2" s="490"/>
      <c r="J2" s="147"/>
    </row>
    <row r="3" spans="1:10" ht="19.5" customHeight="1">
      <c r="A3" s="148"/>
      <c r="B3" s="491" t="s">
        <v>117</v>
      </c>
      <c r="C3" s="492"/>
      <c r="D3" s="492"/>
      <c r="E3" s="492"/>
      <c r="F3" s="492"/>
      <c r="G3" s="492"/>
      <c r="H3" s="492"/>
      <c r="I3" s="149"/>
      <c r="J3" s="102"/>
    </row>
    <row r="4" spans="1:10" s="74" customFormat="1" ht="19.5" customHeight="1">
      <c r="A4" s="150" t="s">
        <v>72</v>
      </c>
      <c r="B4" s="151"/>
      <c r="C4" s="152"/>
      <c r="D4" s="151"/>
      <c r="E4" s="153"/>
      <c r="F4" s="154"/>
      <c r="G4" s="154"/>
      <c r="H4" s="155" t="s">
        <v>71</v>
      </c>
      <c r="I4" s="156">
        <f>J186/1000</f>
        <v>0</v>
      </c>
      <c r="J4" s="157" t="s">
        <v>70</v>
      </c>
    </row>
    <row r="5" spans="1:10" s="167" customFormat="1" ht="20.25" customHeight="1">
      <c r="A5" s="158"/>
      <c r="B5" s="159"/>
      <c r="C5" s="159"/>
      <c r="D5" s="159"/>
      <c r="E5" s="160"/>
      <c r="F5" s="161"/>
      <c r="G5" s="161"/>
      <c r="H5" s="162" t="s">
        <v>74</v>
      </c>
      <c r="I5" s="163">
        <f>G180/1000</f>
        <v>0</v>
      </c>
      <c r="J5" s="164" t="s">
        <v>75</v>
      </c>
    </row>
    <row r="6" spans="1:10" s="169" customFormat="1" ht="19.5" customHeight="1">
      <c r="A6" s="493" t="s">
        <v>135</v>
      </c>
      <c r="B6" s="493" t="s">
        <v>136</v>
      </c>
      <c r="C6" s="494" t="s">
        <v>5</v>
      </c>
      <c r="D6" s="444" t="s">
        <v>137</v>
      </c>
      <c r="E6" s="444" t="s">
        <v>7</v>
      </c>
      <c r="F6" s="447" t="s">
        <v>138</v>
      </c>
      <c r="G6" s="447"/>
      <c r="H6" s="448" t="s">
        <v>139</v>
      </c>
      <c r="I6" s="448"/>
      <c r="J6" s="434" t="s">
        <v>140</v>
      </c>
    </row>
    <row r="7" spans="1:10" s="169" customFormat="1" ht="18.75" customHeight="1">
      <c r="A7" s="493"/>
      <c r="B7" s="493"/>
      <c r="C7" s="494"/>
      <c r="D7" s="444"/>
      <c r="E7" s="495"/>
      <c r="F7" s="80" t="s">
        <v>141</v>
      </c>
      <c r="G7" s="80" t="s">
        <v>7</v>
      </c>
      <c r="H7" s="80" t="s">
        <v>141</v>
      </c>
      <c r="I7" s="80" t="s">
        <v>7</v>
      </c>
      <c r="J7" s="434"/>
    </row>
    <row r="8" spans="1:10" s="168" customFormat="1" ht="13.5">
      <c r="A8" s="81">
        <v>1</v>
      </c>
      <c r="B8" s="82">
        <v>2</v>
      </c>
      <c r="C8" s="81">
        <v>3</v>
      </c>
      <c r="D8" s="81">
        <v>4</v>
      </c>
      <c r="E8" s="81">
        <v>5</v>
      </c>
      <c r="F8" s="82">
        <v>6</v>
      </c>
      <c r="G8" s="82">
        <v>7</v>
      </c>
      <c r="H8" s="80">
        <v>8</v>
      </c>
      <c r="I8" s="80">
        <v>9</v>
      </c>
      <c r="J8" s="83">
        <v>10</v>
      </c>
    </row>
    <row r="9" spans="1:10" ht="14.25">
      <c r="A9" s="392"/>
      <c r="B9" s="393" t="s">
        <v>106</v>
      </c>
      <c r="C9" s="392"/>
      <c r="D9" s="392"/>
      <c r="E9" s="392"/>
      <c r="F9" s="392"/>
      <c r="G9" s="392"/>
      <c r="H9" s="392"/>
      <c r="I9" s="392"/>
      <c r="J9" s="392"/>
    </row>
    <row r="10" spans="1:10">
      <c r="A10" s="499">
        <v>1</v>
      </c>
      <c r="B10" s="84" t="s">
        <v>187</v>
      </c>
      <c r="C10" s="46" t="s">
        <v>29</v>
      </c>
      <c r="D10" s="47"/>
      <c r="E10" s="47">
        <v>60</v>
      </c>
      <c r="F10" s="406"/>
      <c r="G10" s="47"/>
      <c r="H10" s="408"/>
      <c r="I10" s="48"/>
      <c r="J10" s="47">
        <f>SUM(J11:J20)</f>
        <v>0</v>
      </c>
    </row>
    <row r="11" spans="1:10" s="170" customFormat="1">
      <c r="A11" s="500"/>
      <c r="B11" s="53" t="s">
        <v>27</v>
      </c>
      <c r="C11" s="49" t="s">
        <v>21</v>
      </c>
      <c r="D11" s="57">
        <v>1.43</v>
      </c>
      <c r="E11" s="49">
        <f>D11*E10</f>
        <v>85.8</v>
      </c>
      <c r="F11" s="407">
        <v>0</v>
      </c>
      <c r="G11" s="50">
        <f>E11*F11</f>
        <v>0</v>
      </c>
      <c r="H11" s="410"/>
      <c r="I11" s="51"/>
      <c r="J11" s="50">
        <f>I11+G11</f>
        <v>0</v>
      </c>
    </row>
    <row r="12" spans="1:10" s="170" customFormat="1">
      <c r="A12" s="500"/>
      <c r="B12" s="85" t="s">
        <v>44</v>
      </c>
      <c r="C12" s="49"/>
      <c r="D12" s="49"/>
      <c r="E12" s="49"/>
      <c r="F12" s="407"/>
      <c r="G12" s="50"/>
      <c r="H12" s="407"/>
      <c r="I12" s="50"/>
      <c r="J12" s="50"/>
    </row>
    <row r="13" spans="1:10" s="170" customFormat="1">
      <c r="A13" s="500"/>
      <c r="B13" s="86" t="s">
        <v>195</v>
      </c>
      <c r="C13" s="60" t="s">
        <v>29</v>
      </c>
      <c r="D13" s="60">
        <v>1.02</v>
      </c>
      <c r="E13" s="50">
        <f>D13*E10</f>
        <v>61.2</v>
      </c>
      <c r="F13" s="407"/>
      <c r="G13" s="50"/>
      <c r="H13" s="407">
        <v>0</v>
      </c>
      <c r="I13" s="50">
        <f t="shared" ref="I13" si="0">E13*H13</f>
        <v>0</v>
      </c>
      <c r="J13" s="50">
        <f>I13+G13</f>
        <v>0</v>
      </c>
    </row>
    <row r="14" spans="1:10" s="170" customFormat="1">
      <c r="A14" s="500"/>
      <c r="B14" s="53" t="s">
        <v>196</v>
      </c>
      <c r="C14" s="49" t="s">
        <v>17</v>
      </c>
      <c r="D14" s="57" t="s">
        <v>34</v>
      </c>
      <c r="E14" s="49">
        <v>7</v>
      </c>
      <c r="F14" s="407"/>
      <c r="G14" s="50"/>
      <c r="H14" s="407">
        <v>0</v>
      </c>
      <c r="I14" s="50">
        <f t="shared" ref="I14:I20" si="1">E14*H14</f>
        <v>0</v>
      </c>
      <c r="J14" s="50">
        <f>I14+G14</f>
        <v>0</v>
      </c>
    </row>
    <row r="15" spans="1:10" s="170" customFormat="1">
      <c r="A15" s="500"/>
      <c r="B15" s="53" t="s">
        <v>197</v>
      </c>
      <c r="C15" s="49" t="s">
        <v>17</v>
      </c>
      <c r="D15" s="57" t="s">
        <v>34</v>
      </c>
      <c r="E15" s="49">
        <v>2</v>
      </c>
      <c r="F15" s="407"/>
      <c r="G15" s="50"/>
      <c r="H15" s="407">
        <v>0</v>
      </c>
      <c r="I15" s="50">
        <f t="shared" ref="I15" si="2">E15*H15</f>
        <v>0</v>
      </c>
      <c r="J15" s="50">
        <f t="shared" ref="J15:J20" si="3">I15+G15</f>
        <v>0</v>
      </c>
    </row>
    <row r="16" spans="1:10" s="170" customFormat="1" ht="15">
      <c r="A16" s="500"/>
      <c r="B16" s="53" t="s">
        <v>198</v>
      </c>
      <c r="C16" s="49" t="s">
        <v>17</v>
      </c>
      <c r="D16" s="57" t="s">
        <v>34</v>
      </c>
      <c r="E16" s="49">
        <v>40</v>
      </c>
      <c r="F16" s="407"/>
      <c r="G16" s="50"/>
      <c r="H16" s="407">
        <v>0</v>
      </c>
      <c r="I16" s="50">
        <f t="shared" ref="I16:I18" si="4">E16*H16</f>
        <v>0</v>
      </c>
      <c r="J16" s="50">
        <f t="shared" si="3"/>
        <v>0</v>
      </c>
    </row>
    <row r="17" spans="1:10">
      <c r="A17" s="500"/>
      <c r="B17" s="53" t="s">
        <v>203</v>
      </c>
      <c r="C17" s="49" t="s">
        <v>17</v>
      </c>
      <c r="D17" s="57" t="s">
        <v>34</v>
      </c>
      <c r="E17" s="49">
        <v>14</v>
      </c>
      <c r="F17" s="407"/>
      <c r="G17" s="50"/>
      <c r="H17" s="407">
        <v>0</v>
      </c>
      <c r="I17" s="50">
        <f t="shared" si="4"/>
        <v>0</v>
      </c>
      <c r="J17" s="50">
        <f t="shared" si="3"/>
        <v>0</v>
      </c>
    </row>
    <row r="18" spans="1:10" ht="13.5">
      <c r="A18" s="500"/>
      <c r="B18" s="38" t="s">
        <v>206</v>
      </c>
      <c r="C18" s="49" t="s">
        <v>17</v>
      </c>
      <c r="D18" s="57" t="s">
        <v>34</v>
      </c>
      <c r="E18" s="49">
        <v>11</v>
      </c>
      <c r="F18" s="407"/>
      <c r="G18" s="50"/>
      <c r="H18" s="407">
        <v>0</v>
      </c>
      <c r="I18" s="50">
        <f t="shared" si="4"/>
        <v>0</v>
      </c>
      <c r="J18" s="50">
        <f t="shared" si="3"/>
        <v>0</v>
      </c>
    </row>
    <row r="19" spans="1:10" ht="13.5">
      <c r="A19" s="500"/>
      <c r="B19" s="39" t="s">
        <v>207</v>
      </c>
      <c r="C19" s="49" t="s">
        <v>17</v>
      </c>
      <c r="D19" s="57" t="s">
        <v>34</v>
      </c>
      <c r="E19" s="49">
        <v>1</v>
      </c>
      <c r="F19" s="407"/>
      <c r="G19" s="50"/>
      <c r="H19" s="407">
        <v>0</v>
      </c>
      <c r="I19" s="50">
        <f t="shared" ref="I19" si="5">E19*H19</f>
        <v>0</v>
      </c>
      <c r="J19" s="50">
        <f t="shared" si="3"/>
        <v>0</v>
      </c>
    </row>
    <row r="20" spans="1:10">
      <c r="A20" s="501"/>
      <c r="B20" s="53" t="s">
        <v>28</v>
      </c>
      <c r="C20" s="49" t="s">
        <v>13</v>
      </c>
      <c r="D20" s="57">
        <v>4.5699999999999998E-2</v>
      </c>
      <c r="E20" s="49">
        <f>D20*E10</f>
        <v>2.742</v>
      </c>
      <c r="F20" s="407"/>
      <c r="G20" s="50"/>
      <c r="H20" s="407">
        <v>0</v>
      </c>
      <c r="I20" s="50">
        <f t="shared" si="1"/>
        <v>0</v>
      </c>
      <c r="J20" s="50">
        <f t="shared" si="3"/>
        <v>0</v>
      </c>
    </row>
    <row r="21" spans="1:10" ht="25.5">
      <c r="A21" s="499">
        <v>2</v>
      </c>
      <c r="B21" s="87" t="s">
        <v>107</v>
      </c>
      <c r="C21" s="46" t="s">
        <v>29</v>
      </c>
      <c r="D21" s="47"/>
      <c r="E21" s="47">
        <v>40</v>
      </c>
      <c r="F21" s="406"/>
      <c r="G21" s="47"/>
      <c r="H21" s="406"/>
      <c r="I21" s="56"/>
      <c r="J21" s="47">
        <f>SUM(J22:J30)</f>
        <v>0</v>
      </c>
    </row>
    <row r="22" spans="1:10" s="170" customFormat="1">
      <c r="A22" s="500"/>
      <c r="B22" s="86" t="s">
        <v>27</v>
      </c>
      <c r="C22" s="49" t="s">
        <v>21</v>
      </c>
      <c r="D22" s="88">
        <v>1.17</v>
      </c>
      <c r="E22" s="49">
        <f>D22*E21</f>
        <v>46.8</v>
      </c>
      <c r="F22" s="407">
        <v>0</v>
      </c>
      <c r="G22" s="50">
        <f>E22*F22</f>
        <v>0</v>
      </c>
      <c r="H22" s="410"/>
      <c r="I22" s="51"/>
      <c r="J22" s="50">
        <f>G22</f>
        <v>0</v>
      </c>
    </row>
    <row r="23" spans="1:10" s="170" customFormat="1">
      <c r="A23" s="500"/>
      <c r="B23" s="87" t="s">
        <v>44</v>
      </c>
      <c r="C23" s="49"/>
      <c r="D23" s="49"/>
      <c r="E23" s="49"/>
      <c r="F23" s="407"/>
      <c r="G23" s="50"/>
      <c r="H23" s="407"/>
      <c r="I23" s="50"/>
      <c r="J23" s="50"/>
    </row>
    <row r="24" spans="1:10" s="170" customFormat="1">
      <c r="A24" s="500"/>
      <c r="B24" s="86" t="s">
        <v>108</v>
      </c>
      <c r="C24" s="60" t="s">
        <v>29</v>
      </c>
      <c r="D24" s="60">
        <v>1.02</v>
      </c>
      <c r="E24" s="50">
        <f>D24*E21</f>
        <v>40.799999999999997</v>
      </c>
      <c r="F24" s="407"/>
      <c r="G24" s="50"/>
      <c r="H24" s="407">
        <v>0</v>
      </c>
      <c r="I24" s="50">
        <f t="shared" ref="I24:I30" si="6">E24*H24</f>
        <v>0</v>
      </c>
      <c r="J24" s="50">
        <f>I24+G24</f>
        <v>0</v>
      </c>
    </row>
    <row r="25" spans="1:10" s="170" customFormat="1" ht="15">
      <c r="A25" s="500"/>
      <c r="B25" s="53" t="s">
        <v>199</v>
      </c>
      <c r="C25" s="49" t="s">
        <v>17</v>
      </c>
      <c r="D25" s="57" t="s">
        <v>34</v>
      </c>
      <c r="E25" s="49">
        <v>20</v>
      </c>
      <c r="F25" s="407"/>
      <c r="G25" s="50"/>
      <c r="H25" s="407">
        <v>0</v>
      </c>
      <c r="I25" s="50">
        <f t="shared" si="6"/>
        <v>0</v>
      </c>
      <c r="J25" s="50">
        <f t="shared" ref="J25:J30" si="7">I25+G25</f>
        <v>0</v>
      </c>
    </row>
    <row r="26" spans="1:10" s="170" customFormat="1">
      <c r="A26" s="500"/>
      <c r="B26" s="53" t="s">
        <v>202</v>
      </c>
      <c r="C26" s="49" t="s">
        <v>17</v>
      </c>
      <c r="D26" s="57" t="s">
        <v>34</v>
      </c>
      <c r="E26" s="49">
        <v>4</v>
      </c>
      <c r="F26" s="407"/>
      <c r="G26" s="50"/>
      <c r="H26" s="407">
        <v>0</v>
      </c>
      <c r="I26" s="50">
        <f t="shared" si="6"/>
        <v>0</v>
      </c>
      <c r="J26" s="50">
        <f t="shared" si="7"/>
        <v>0</v>
      </c>
    </row>
    <row r="27" spans="1:10" s="170" customFormat="1">
      <c r="A27" s="500"/>
      <c r="B27" s="53" t="s">
        <v>204</v>
      </c>
      <c r="C27" s="49" t="s">
        <v>17</v>
      </c>
      <c r="D27" s="57" t="s">
        <v>34</v>
      </c>
      <c r="E27" s="49">
        <v>10</v>
      </c>
      <c r="F27" s="407"/>
      <c r="G27" s="50"/>
      <c r="H27" s="407">
        <v>0</v>
      </c>
      <c r="I27" s="50">
        <f t="shared" si="6"/>
        <v>0</v>
      </c>
      <c r="J27" s="50">
        <f t="shared" si="7"/>
        <v>0</v>
      </c>
    </row>
    <row r="28" spans="1:10" ht="13.5">
      <c r="A28" s="500"/>
      <c r="B28" s="39" t="s">
        <v>208</v>
      </c>
      <c r="C28" s="49" t="s">
        <v>17</v>
      </c>
      <c r="D28" s="57" t="s">
        <v>34</v>
      </c>
      <c r="E28" s="49">
        <v>7</v>
      </c>
      <c r="F28" s="407"/>
      <c r="G28" s="50"/>
      <c r="H28" s="407">
        <v>0</v>
      </c>
      <c r="I28" s="50">
        <f t="shared" si="6"/>
        <v>0</v>
      </c>
      <c r="J28" s="50">
        <f t="shared" si="7"/>
        <v>0</v>
      </c>
    </row>
    <row r="29" spans="1:10" ht="13.5">
      <c r="A29" s="500"/>
      <c r="B29" s="39" t="s">
        <v>209</v>
      </c>
      <c r="C29" s="49" t="s">
        <v>17</v>
      </c>
      <c r="D29" s="57" t="s">
        <v>34</v>
      </c>
      <c r="E29" s="49">
        <v>1</v>
      </c>
      <c r="F29" s="407"/>
      <c r="G29" s="50"/>
      <c r="H29" s="407">
        <v>0</v>
      </c>
      <c r="I29" s="50">
        <f t="shared" ref="I29" si="8">E29*H29</f>
        <v>0</v>
      </c>
      <c r="J29" s="50">
        <f t="shared" si="7"/>
        <v>0</v>
      </c>
    </row>
    <row r="30" spans="1:10">
      <c r="A30" s="501"/>
      <c r="B30" s="86" t="s">
        <v>28</v>
      </c>
      <c r="C30" s="49" t="s">
        <v>13</v>
      </c>
      <c r="D30" s="88">
        <v>3.9300000000000002E-2</v>
      </c>
      <c r="E30" s="49">
        <f>D30*E21</f>
        <v>1.5720000000000001</v>
      </c>
      <c r="F30" s="407"/>
      <c r="G30" s="50"/>
      <c r="H30" s="407">
        <v>0</v>
      </c>
      <c r="I30" s="50">
        <f t="shared" si="6"/>
        <v>0</v>
      </c>
      <c r="J30" s="50">
        <f t="shared" si="7"/>
        <v>0</v>
      </c>
    </row>
    <row r="31" spans="1:10" ht="25.5">
      <c r="A31" s="499">
        <v>3</v>
      </c>
      <c r="B31" s="87" t="s">
        <v>109</v>
      </c>
      <c r="C31" s="46" t="s">
        <v>29</v>
      </c>
      <c r="D31" s="47"/>
      <c r="E31" s="47">
        <v>20</v>
      </c>
      <c r="F31" s="406"/>
      <c r="G31" s="47"/>
      <c r="H31" s="406"/>
      <c r="I31" s="56"/>
      <c r="J31" s="47">
        <f>SUM(J32:J40)</f>
        <v>0</v>
      </c>
    </row>
    <row r="32" spans="1:10" s="170" customFormat="1">
      <c r="A32" s="500"/>
      <c r="B32" s="86" t="s">
        <v>31</v>
      </c>
      <c r="C32" s="49" t="s">
        <v>21</v>
      </c>
      <c r="D32" s="88">
        <v>1.56</v>
      </c>
      <c r="E32" s="49">
        <f>D32*E31</f>
        <v>31.200000000000003</v>
      </c>
      <c r="F32" s="407">
        <v>0</v>
      </c>
      <c r="G32" s="50">
        <f>E32*F32</f>
        <v>0</v>
      </c>
      <c r="H32" s="410"/>
      <c r="I32" s="51"/>
      <c r="J32" s="50">
        <f>G32</f>
        <v>0</v>
      </c>
    </row>
    <row r="33" spans="1:10" s="170" customFormat="1">
      <c r="A33" s="500"/>
      <c r="B33" s="87" t="s">
        <v>44</v>
      </c>
      <c r="C33" s="49"/>
      <c r="D33" s="49"/>
      <c r="E33" s="49"/>
      <c r="F33" s="407"/>
      <c r="G33" s="50"/>
      <c r="H33" s="407"/>
      <c r="I33" s="50"/>
      <c r="J33" s="50"/>
    </row>
    <row r="34" spans="1:10" s="170" customFormat="1">
      <c r="A34" s="500"/>
      <c r="B34" s="86" t="s">
        <v>110</v>
      </c>
      <c r="C34" s="60" t="s">
        <v>29</v>
      </c>
      <c r="D34" s="60">
        <v>1.02</v>
      </c>
      <c r="E34" s="49">
        <f>D34*E31</f>
        <v>20.399999999999999</v>
      </c>
      <c r="F34" s="407"/>
      <c r="G34" s="50"/>
      <c r="H34" s="407">
        <v>0</v>
      </c>
      <c r="I34" s="50">
        <f t="shared" ref="I34:I40" si="9">E34*H34</f>
        <v>0</v>
      </c>
      <c r="J34" s="50">
        <f>I34+G34</f>
        <v>0</v>
      </c>
    </row>
    <row r="35" spans="1:10" s="170" customFormat="1" ht="15.75">
      <c r="A35" s="500"/>
      <c r="B35" s="38" t="s">
        <v>200</v>
      </c>
      <c r="C35" s="49" t="s">
        <v>17</v>
      </c>
      <c r="D35" s="57" t="s">
        <v>34</v>
      </c>
      <c r="E35" s="49">
        <v>8</v>
      </c>
      <c r="F35" s="407"/>
      <c r="G35" s="50"/>
      <c r="H35" s="407">
        <v>0</v>
      </c>
      <c r="I35" s="50">
        <f>E35*H35</f>
        <v>0</v>
      </c>
      <c r="J35" s="50">
        <f t="shared" ref="J35:J40" si="10">I35+G35</f>
        <v>0</v>
      </c>
    </row>
    <row r="36" spans="1:10" s="170" customFormat="1">
      <c r="A36" s="500"/>
      <c r="B36" s="53" t="s">
        <v>201</v>
      </c>
      <c r="C36" s="49" t="s">
        <v>17</v>
      </c>
      <c r="D36" s="57" t="s">
        <v>34</v>
      </c>
      <c r="E36" s="49">
        <v>1</v>
      </c>
      <c r="F36" s="407"/>
      <c r="G36" s="50"/>
      <c r="H36" s="407">
        <v>0</v>
      </c>
      <c r="I36" s="50">
        <f t="shared" ref="I36:I39" si="11">E36*H36</f>
        <v>0</v>
      </c>
      <c r="J36" s="50">
        <f t="shared" si="10"/>
        <v>0</v>
      </c>
    </row>
    <row r="37" spans="1:10">
      <c r="A37" s="500"/>
      <c r="B37" s="53" t="s">
        <v>205</v>
      </c>
      <c r="C37" s="49" t="s">
        <v>17</v>
      </c>
      <c r="D37" s="57" t="s">
        <v>34</v>
      </c>
      <c r="E37" s="49">
        <v>5</v>
      </c>
      <c r="F37" s="407"/>
      <c r="G37" s="50"/>
      <c r="H37" s="407">
        <v>0</v>
      </c>
      <c r="I37" s="50">
        <f t="shared" si="11"/>
        <v>0</v>
      </c>
      <c r="J37" s="50">
        <f t="shared" si="10"/>
        <v>0</v>
      </c>
    </row>
    <row r="38" spans="1:10" ht="13.5">
      <c r="A38" s="500"/>
      <c r="B38" s="39" t="s">
        <v>210</v>
      </c>
      <c r="C38" s="49" t="s">
        <v>17</v>
      </c>
      <c r="D38" s="57" t="s">
        <v>34</v>
      </c>
      <c r="E38" s="49">
        <v>1</v>
      </c>
      <c r="F38" s="407"/>
      <c r="G38" s="50"/>
      <c r="H38" s="407">
        <v>0</v>
      </c>
      <c r="I38" s="50">
        <f t="shared" si="11"/>
        <v>0</v>
      </c>
      <c r="J38" s="50">
        <f t="shared" si="10"/>
        <v>0</v>
      </c>
    </row>
    <row r="39" spans="1:10" ht="13.5">
      <c r="A39" s="500"/>
      <c r="B39" s="39" t="s">
        <v>211</v>
      </c>
      <c r="C39" s="49" t="s">
        <v>17</v>
      </c>
      <c r="D39" s="57" t="s">
        <v>34</v>
      </c>
      <c r="E39" s="49">
        <v>1</v>
      </c>
      <c r="F39" s="407"/>
      <c r="G39" s="50"/>
      <c r="H39" s="407">
        <v>0</v>
      </c>
      <c r="I39" s="50">
        <f t="shared" si="11"/>
        <v>0</v>
      </c>
      <c r="J39" s="50">
        <f t="shared" si="10"/>
        <v>0</v>
      </c>
    </row>
    <row r="40" spans="1:10">
      <c r="A40" s="501"/>
      <c r="B40" s="86" t="s">
        <v>28</v>
      </c>
      <c r="C40" s="49" t="s">
        <v>13</v>
      </c>
      <c r="D40" s="88">
        <v>7.0800000000000002E-2</v>
      </c>
      <c r="E40" s="49">
        <f>D40*E31</f>
        <v>1.4159999999999999</v>
      </c>
      <c r="F40" s="407"/>
      <c r="G40" s="50"/>
      <c r="H40" s="407">
        <v>0</v>
      </c>
      <c r="I40" s="50">
        <f t="shared" si="9"/>
        <v>0</v>
      </c>
      <c r="J40" s="50">
        <f t="shared" si="10"/>
        <v>0</v>
      </c>
    </row>
    <row r="41" spans="1:10" ht="25.5">
      <c r="A41" s="60">
        <v>4</v>
      </c>
      <c r="B41" s="68" t="s">
        <v>111</v>
      </c>
      <c r="C41" s="62" t="s">
        <v>19</v>
      </c>
      <c r="D41" s="89"/>
      <c r="E41" s="66">
        <f>E31</f>
        <v>20</v>
      </c>
      <c r="F41" s="391">
        <v>0</v>
      </c>
      <c r="G41" s="55">
        <f>F41*E41</f>
        <v>0</v>
      </c>
      <c r="H41" s="391">
        <v>0</v>
      </c>
      <c r="I41" s="55">
        <f t="shared" ref="I41:I43" si="12">H41*E41</f>
        <v>0</v>
      </c>
      <c r="J41" s="55">
        <f>I41+G41</f>
        <v>0</v>
      </c>
    </row>
    <row r="42" spans="1:10" ht="25.5">
      <c r="A42" s="60">
        <v>5</v>
      </c>
      <c r="B42" s="68" t="s">
        <v>112</v>
      </c>
      <c r="C42" s="62" t="s">
        <v>19</v>
      </c>
      <c r="D42" s="89"/>
      <c r="E42" s="66">
        <f>E21</f>
        <v>40</v>
      </c>
      <c r="F42" s="391">
        <v>0</v>
      </c>
      <c r="G42" s="55">
        <f t="shared" ref="G42:G43" si="13">F42*E42</f>
        <v>0</v>
      </c>
      <c r="H42" s="391">
        <v>0</v>
      </c>
      <c r="I42" s="55">
        <f t="shared" si="12"/>
        <v>0</v>
      </c>
      <c r="J42" s="55">
        <f>I42+G42</f>
        <v>0</v>
      </c>
    </row>
    <row r="43" spans="1:10" ht="25.5">
      <c r="A43" s="60">
        <v>6</v>
      </c>
      <c r="B43" s="68" t="s">
        <v>113</v>
      </c>
      <c r="C43" s="62" t="s">
        <v>19</v>
      </c>
      <c r="D43" s="89"/>
      <c r="E43" s="66">
        <f>E10</f>
        <v>60</v>
      </c>
      <c r="F43" s="391">
        <v>0</v>
      </c>
      <c r="G43" s="55">
        <f t="shared" si="13"/>
        <v>0</v>
      </c>
      <c r="H43" s="391">
        <v>0</v>
      </c>
      <c r="I43" s="55">
        <f t="shared" si="12"/>
        <v>0</v>
      </c>
      <c r="J43" s="55">
        <f>I43+G43</f>
        <v>0</v>
      </c>
    </row>
    <row r="44" spans="1:10">
      <c r="A44" s="496">
        <v>7</v>
      </c>
      <c r="B44" s="90" t="s">
        <v>188</v>
      </c>
      <c r="C44" s="91" t="s">
        <v>18</v>
      </c>
      <c r="D44" s="63"/>
      <c r="E44" s="65">
        <v>1</v>
      </c>
      <c r="F44" s="409"/>
      <c r="G44" s="66"/>
      <c r="H44" s="409"/>
      <c r="I44" s="66"/>
      <c r="J44" s="66">
        <f>SUM(J45:J47)</f>
        <v>0</v>
      </c>
    </row>
    <row r="45" spans="1:10">
      <c r="A45" s="497"/>
      <c r="B45" s="92" t="s">
        <v>9</v>
      </c>
      <c r="C45" s="54" t="s">
        <v>10</v>
      </c>
      <c r="D45" s="52">
        <v>1.51</v>
      </c>
      <c r="E45" s="55">
        <f>D45*E44</f>
        <v>1.51</v>
      </c>
      <c r="F45" s="390">
        <v>0</v>
      </c>
      <c r="G45" s="55">
        <f>F45*E45</f>
        <v>0</v>
      </c>
      <c r="H45" s="391"/>
      <c r="I45" s="55"/>
      <c r="J45" s="55">
        <f>G45</f>
        <v>0</v>
      </c>
    </row>
    <row r="46" spans="1:10">
      <c r="A46" s="497"/>
      <c r="B46" s="92" t="s">
        <v>189</v>
      </c>
      <c r="C46" s="54" t="s">
        <v>18</v>
      </c>
      <c r="D46" s="52">
        <v>1</v>
      </c>
      <c r="E46" s="55">
        <f>D46*E44</f>
        <v>1</v>
      </c>
      <c r="F46" s="391"/>
      <c r="G46" s="55"/>
      <c r="H46" s="391">
        <v>0</v>
      </c>
      <c r="I46" s="55">
        <f>H46*E46</f>
        <v>0</v>
      </c>
      <c r="J46" s="55">
        <f>I46</f>
        <v>0</v>
      </c>
    </row>
    <row r="47" spans="1:10">
      <c r="A47" s="498"/>
      <c r="B47" s="92" t="s">
        <v>40</v>
      </c>
      <c r="C47" s="54" t="s">
        <v>13</v>
      </c>
      <c r="D47" s="52">
        <v>7.0000000000000007E-2</v>
      </c>
      <c r="E47" s="55">
        <f>D47*E44</f>
        <v>7.0000000000000007E-2</v>
      </c>
      <c r="F47" s="391"/>
      <c r="G47" s="55"/>
      <c r="H47" s="391">
        <v>0</v>
      </c>
      <c r="I47" s="55">
        <f>H47*E47</f>
        <v>0</v>
      </c>
      <c r="J47" s="55">
        <f>I47</f>
        <v>0</v>
      </c>
    </row>
    <row r="48" spans="1:10">
      <c r="A48" s="496">
        <v>8</v>
      </c>
      <c r="B48" s="90" t="s">
        <v>191</v>
      </c>
      <c r="C48" s="91" t="s">
        <v>18</v>
      </c>
      <c r="D48" s="63"/>
      <c r="E48" s="65">
        <v>2</v>
      </c>
      <c r="F48" s="409"/>
      <c r="G48" s="66"/>
      <c r="H48" s="409"/>
      <c r="I48" s="66"/>
      <c r="J48" s="66">
        <f>SUM(J49:J51)</f>
        <v>0</v>
      </c>
    </row>
    <row r="49" spans="1:10">
      <c r="A49" s="497"/>
      <c r="B49" s="92" t="s">
        <v>9</v>
      </c>
      <c r="C49" s="54" t="s">
        <v>10</v>
      </c>
      <c r="D49" s="52">
        <v>1.51</v>
      </c>
      <c r="E49" s="55">
        <f>D49*E48</f>
        <v>3.02</v>
      </c>
      <c r="F49" s="390">
        <v>0</v>
      </c>
      <c r="G49" s="55">
        <f>F49*E49</f>
        <v>0</v>
      </c>
      <c r="H49" s="391"/>
      <c r="I49" s="55"/>
      <c r="J49" s="55">
        <f>G49</f>
        <v>0</v>
      </c>
    </row>
    <row r="50" spans="1:10">
      <c r="A50" s="497"/>
      <c r="B50" s="92" t="s">
        <v>192</v>
      </c>
      <c r="C50" s="54" t="s">
        <v>18</v>
      </c>
      <c r="D50" s="52">
        <v>1</v>
      </c>
      <c r="E50" s="55">
        <f>D50*E48</f>
        <v>2</v>
      </c>
      <c r="F50" s="391"/>
      <c r="G50" s="55"/>
      <c r="H50" s="391">
        <v>0</v>
      </c>
      <c r="I50" s="55">
        <f>H50*E50</f>
        <v>0</v>
      </c>
      <c r="J50" s="55">
        <f>I50</f>
        <v>0</v>
      </c>
    </row>
    <row r="51" spans="1:10">
      <c r="A51" s="498"/>
      <c r="B51" s="92" t="s">
        <v>40</v>
      </c>
      <c r="C51" s="54" t="s">
        <v>13</v>
      </c>
      <c r="D51" s="52">
        <v>7.0000000000000007E-2</v>
      </c>
      <c r="E51" s="55">
        <f>D51*E48</f>
        <v>0.14000000000000001</v>
      </c>
      <c r="F51" s="391"/>
      <c r="G51" s="55"/>
      <c r="H51" s="391">
        <v>0</v>
      </c>
      <c r="I51" s="55">
        <f>H51*E51</f>
        <v>0</v>
      </c>
      <c r="J51" s="55">
        <f>I51</f>
        <v>0</v>
      </c>
    </row>
    <row r="52" spans="1:10">
      <c r="A52" s="496">
        <v>9</v>
      </c>
      <c r="B52" s="90" t="s">
        <v>190</v>
      </c>
      <c r="C52" s="91" t="s">
        <v>18</v>
      </c>
      <c r="D52" s="63"/>
      <c r="E52" s="65">
        <v>2</v>
      </c>
      <c r="F52" s="409"/>
      <c r="G52" s="66"/>
      <c r="H52" s="409"/>
      <c r="I52" s="66"/>
      <c r="J52" s="66">
        <f>SUM(J53:J55)</f>
        <v>0</v>
      </c>
    </row>
    <row r="53" spans="1:10">
      <c r="A53" s="497"/>
      <c r="B53" s="92" t="s">
        <v>9</v>
      </c>
      <c r="C53" s="54" t="s">
        <v>10</v>
      </c>
      <c r="D53" s="52">
        <v>1.51</v>
      </c>
      <c r="E53" s="55">
        <f>D53*E52</f>
        <v>3.02</v>
      </c>
      <c r="F53" s="390">
        <v>0</v>
      </c>
      <c r="G53" s="55">
        <f>F53*E53</f>
        <v>0</v>
      </c>
      <c r="H53" s="391"/>
      <c r="I53" s="55"/>
      <c r="J53" s="55">
        <f>G53</f>
        <v>0</v>
      </c>
    </row>
    <row r="54" spans="1:10">
      <c r="A54" s="497"/>
      <c r="B54" s="92" t="s">
        <v>190</v>
      </c>
      <c r="C54" s="54" t="s">
        <v>18</v>
      </c>
      <c r="D54" s="52">
        <v>1</v>
      </c>
      <c r="E54" s="55">
        <f>D54*E52</f>
        <v>2</v>
      </c>
      <c r="F54" s="391"/>
      <c r="G54" s="55"/>
      <c r="H54" s="391">
        <v>0</v>
      </c>
      <c r="I54" s="55">
        <f>H54*E54</f>
        <v>0</v>
      </c>
      <c r="J54" s="55">
        <f>I54</f>
        <v>0</v>
      </c>
    </row>
    <row r="55" spans="1:10">
      <c r="A55" s="498"/>
      <c r="B55" s="92" t="s">
        <v>40</v>
      </c>
      <c r="C55" s="54" t="s">
        <v>13</v>
      </c>
      <c r="D55" s="52">
        <v>7.0000000000000007E-2</v>
      </c>
      <c r="E55" s="55">
        <f>D55*E52</f>
        <v>0.14000000000000001</v>
      </c>
      <c r="F55" s="391"/>
      <c r="G55" s="55"/>
      <c r="H55" s="391">
        <v>0</v>
      </c>
      <c r="I55" s="55">
        <f>H55*E55</f>
        <v>0</v>
      </c>
      <c r="J55" s="55">
        <f>I55</f>
        <v>0</v>
      </c>
    </row>
    <row r="56" spans="1:10">
      <c r="A56" s="496">
        <v>10</v>
      </c>
      <c r="B56" s="90" t="s">
        <v>193</v>
      </c>
      <c r="C56" s="91" t="s">
        <v>18</v>
      </c>
      <c r="D56" s="63"/>
      <c r="E56" s="65">
        <v>3</v>
      </c>
      <c r="F56" s="409"/>
      <c r="G56" s="66"/>
      <c r="H56" s="409"/>
      <c r="I56" s="66"/>
      <c r="J56" s="66">
        <f>SUM(J57:J59)</f>
        <v>0</v>
      </c>
    </row>
    <row r="57" spans="1:10">
      <c r="A57" s="497"/>
      <c r="B57" s="92" t="s">
        <v>9</v>
      </c>
      <c r="C57" s="54" t="s">
        <v>10</v>
      </c>
      <c r="D57" s="52">
        <v>1.51</v>
      </c>
      <c r="E57" s="55">
        <f>D57*E56</f>
        <v>4.53</v>
      </c>
      <c r="F57" s="390">
        <v>0</v>
      </c>
      <c r="G57" s="55">
        <f>F57*E57</f>
        <v>0</v>
      </c>
      <c r="H57" s="391"/>
      <c r="I57" s="55"/>
      <c r="J57" s="55">
        <f>G57</f>
        <v>0</v>
      </c>
    </row>
    <row r="58" spans="1:10">
      <c r="A58" s="497"/>
      <c r="B58" s="92" t="s">
        <v>194</v>
      </c>
      <c r="C58" s="54" t="s">
        <v>18</v>
      </c>
      <c r="D58" s="52">
        <v>1</v>
      </c>
      <c r="E58" s="55">
        <f>D58*E56</f>
        <v>3</v>
      </c>
      <c r="F58" s="391"/>
      <c r="G58" s="55"/>
      <c r="H58" s="391">
        <v>0</v>
      </c>
      <c r="I58" s="55">
        <f>H58*E58</f>
        <v>0</v>
      </c>
      <c r="J58" s="55">
        <f>I58</f>
        <v>0</v>
      </c>
    </row>
    <row r="59" spans="1:10">
      <c r="A59" s="498"/>
      <c r="B59" s="92" t="s">
        <v>40</v>
      </c>
      <c r="C59" s="54" t="s">
        <v>13</v>
      </c>
      <c r="D59" s="52">
        <v>7.0000000000000007E-2</v>
      </c>
      <c r="E59" s="55">
        <f>D59*E56</f>
        <v>0.21000000000000002</v>
      </c>
      <c r="F59" s="391"/>
      <c r="G59" s="55"/>
      <c r="H59" s="391">
        <v>0</v>
      </c>
      <c r="I59" s="55">
        <f>H59*E59</f>
        <v>0</v>
      </c>
      <c r="J59" s="55">
        <f>I59</f>
        <v>0</v>
      </c>
    </row>
    <row r="60" spans="1:10">
      <c r="A60" s="496">
        <v>11</v>
      </c>
      <c r="B60" s="90" t="s">
        <v>212</v>
      </c>
      <c r="C60" s="91" t="s">
        <v>18</v>
      </c>
      <c r="D60" s="63"/>
      <c r="E60" s="65">
        <v>7</v>
      </c>
      <c r="F60" s="409"/>
      <c r="G60" s="66"/>
      <c r="H60" s="409"/>
      <c r="I60" s="66"/>
      <c r="J60" s="66">
        <f>SUM(J61:J63)</f>
        <v>0</v>
      </c>
    </row>
    <row r="61" spans="1:10">
      <c r="A61" s="497"/>
      <c r="B61" s="92" t="s">
        <v>9</v>
      </c>
      <c r="C61" s="54" t="s">
        <v>10</v>
      </c>
      <c r="D61" s="52">
        <v>1.51</v>
      </c>
      <c r="E61" s="55">
        <f>D61*E60</f>
        <v>10.57</v>
      </c>
      <c r="F61" s="390">
        <v>0</v>
      </c>
      <c r="G61" s="55">
        <f>F61*E61</f>
        <v>0</v>
      </c>
      <c r="H61" s="391"/>
      <c r="I61" s="55"/>
      <c r="J61" s="55">
        <f>G61</f>
        <v>0</v>
      </c>
    </row>
    <row r="62" spans="1:10">
      <c r="A62" s="497"/>
      <c r="B62" s="92" t="s">
        <v>213</v>
      </c>
      <c r="C62" s="54" t="s">
        <v>18</v>
      </c>
      <c r="D62" s="52">
        <v>1</v>
      </c>
      <c r="E62" s="55">
        <f>D62*E60</f>
        <v>7</v>
      </c>
      <c r="F62" s="391"/>
      <c r="G62" s="55"/>
      <c r="H62" s="391">
        <v>0</v>
      </c>
      <c r="I62" s="55">
        <f>H62*E62</f>
        <v>0</v>
      </c>
      <c r="J62" s="55">
        <f>I62</f>
        <v>0</v>
      </c>
    </row>
    <row r="63" spans="1:10">
      <c r="A63" s="497"/>
      <c r="B63" s="92" t="s">
        <v>40</v>
      </c>
      <c r="C63" s="54" t="s">
        <v>13</v>
      </c>
      <c r="D63" s="52">
        <v>7.0000000000000007E-2</v>
      </c>
      <c r="E63" s="55">
        <f>D63*E60</f>
        <v>0.49000000000000005</v>
      </c>
      <c r="F63" s="391"/>
      <c r="G63" s="55"/>
      <c r="H63" s="391">
        <v>0</v>
      </c>
      <c r="I63" s="55">
        <f>H63*E63</f>
        <v>0</v>
      </c>
      <c r="J63" s="55">
        <f>I63</f>
        <v>0</v>
      </c>
    </row>
    <row r="64" spans="1:10" ht="14.25">
      <c r="A64" s="394"/>
      <c r="B64" s="393" t="s">
        <v>214</v>
      </c>
      <c r="C64" s="392"/>
      <c r="D64" s="392"/>
      <c r="E64" s="392"/>
      <c r="F64" s="559"/>
      <c r="G64" s="392"/>
      <c r="H64" s="559"/>
      <c r="I64" s="392"/>
      <c r="J64" s="392"/>
    </row>
    <row r="65" spans="1:10">
      <c r="A65" s="499">
        <v>1</v>
      </c>
      <c r="B65" s="84" t="s">
        <v>187</v>
      </c>
      <c r="C65" s="46" t="s">
        <v>29</v>
      </c>
      <c r="D65" s="47"/>
      <c r="E65" s="47">
        <v>80</v>
      </c>
      <c r="F65" s="406"/>
      <c r="G65" s="47"/>
      <c r="H65" s="408"/>
      <c r="I65" s="48"/>
      <c r="J65" s="47">
        <f>SUM(J66:J74)</f>
        <v>0</v>
      </c>
    </row>
    <row r="66" spans="1:10">
      <c r="A66" s="500"/>
      <c r="B66" s="53" t="s">
        <v>27</v>
      </c>
      <c r="C66" s="49" t="s">
        <v>21</v>
      </c>
      <c r="D66" s="57">
        <v>1.43</v>
      </c>
      <c r="E66" s="49">
        <f>D66*E65</f>
        <v>114.39999999999999</v>
      </c>
      <c r="F66" s="407">
        <v>0</v>
      </c>
      <c r="G66" s="50">
        <f>E66*F66</f>
        <v>0</v>
      </c>
      <c r="H66" s="410"/>
      <c r="I66" s="51"/>
      <c r="J66" s="50">
        <f>I66+G66</f>
        <v>0</v>
      </c>
    </row>
    <row r="67" spans="1:10">
      <c r="A67" s="500"/>
      <c r="B67" s="85" t="s">
        <v>44</v>
      </c>
      <c r="C67" s="49"/>
      <c r="D67" s="49"/>
      <c r="E67" s="49"/>
      <c r="F67" s="407"/>
      <c r="G67" s="50"/>
      <c r="H67" s="407"/>
      <c r="I67" s="50"/>
      <c r="J67" s="50"/>
    </row>
    <row r="68" spans="1:10">
      <c r="A68" s="500"/>
      <c r="B68" s="86" t="s">
        <v>195</v>
      </c>
      <c r="C68" s="60" t="s">
        <v>29</v>
      </c>
      <c r="D68" s="60">
        <v>1.02</v>
      </c>
      <c r="E68" s="50">
        <f>D68*E65</f>
        <v>81.599999999999994</v>
      </c>
      <c r="F68" s="407"/>
      <c r="G68" s="50"/>
      <c r="H68" s="407">
        <v>0</v>
      </c>
      <c r="I68" s="50">
        <f t="shared" ref="I68:I74" si="14">E68*H68</f>
        <v>0</v>
      </c>
      <c r="J68" s="50">
        <f>I68+G68</f>
        <v>0</v>
      </c>
    </row>
    <row r="69" spans="1:10">
      <c r="A69" s="500"/>
      <c r="B69" s="53" t="s">
        <v>196</v>
      </c>
      <c r="C69" s="49" t="s">
        <v>17</v>
      </c>
      <c r="D69" s="57" t="s">
        <v>34</v>
      </c>
      <c r="E69" s="49">
        <v>4</v>
      </c>
      <c r="F69" s="407"/>
      <c r="G69" s="50"/>
      <c r="H69" s="407">
        <v>0</v>
      </c>
      <c r="I69" s="50">
        <f t="shared" si="14"/>
        <v>0</v>
      </c>
      <c r="J69" s="50">
        <f t="shared" ref="J69:J74" si="15">I69+G69</f>
        <v>0</v>
      </c>
    </row>
    <row r="70" spans="1:10" ht="15">
      <c r="A70" s="500"/>
      <c r="B70" s="53" t="s">
        <v>198</v>
      </c>
      <c r="C70" s="49" t="s">
        <v>17</v>
      </c>
      <c r="D70" s="57" t="s">
        <v>34</v>
      </c>
      <c r="E70" s="49">
        <v>36</v>
      </c>
      <c r="F70" s="407"/>
      <c r="G70" s="50"/>
      <c r="H70" s="407">
        <v>0</v>
      </c>
      <c r="I70" s="50">
        <f t="shared" si="14"/>
        <v>0</v>
      </c>
      <c r="J70" s="50">
        <f t="shared" si="15"/>
        <v>0</v>
      </c>
    </row>
    <row r="71" spans="1:10">
      <c r="A71" s="500"/>
      <c r="B71" s="53" t="s">
        <v>203</v>
      </c>
      <c r="C71" s="49" t="s">
        <v>17</v>
      </c>
      <c r="D71" s="57" t="s">
        <v>34</v>
      </c>
      <c r="E71" s="49">
        <v>18</v>
      </c>
      <c r="F71" s="407"/>
      <c r="G71" s="50"/>
      <c r="H71" s="407">
        <v>0</v>
      </c>
      <c r="I71" s="50">
        <f t="shared" si="14"/>
        <v>0</v>
      </c>
      <c r="J71" s="50">
        <f t="shared" si="15"/>
        <v>0</v>
      </c>
    </row>
    <row r="72" spans="1:10" ht="13.5">
      <c r="A72" s="500"/>
      <c r="B72" s="38" t="s">
        <v>206</v>
      </c>
      <c r="C72" s="49" t="s">
        <v>17</v>
      </c>
      <c r="D72" s="57" t="s">
        <v>34</v>
      </c>
      <c r="E72" s="49">
        <v>4</v>
      </c>
      <c r="F72" s="407"/>
      <c r="G72" s="50"/>
      <c r="H72" s="407">
        <v>0</v>
      </c>
      <c r="I72" s="50">
        <f t="shared" si="14"/>
        <v>0</v>
      </c>
      <c r="J72" s="50">
        <f t="shared" si="15"/>
        <v>0</v>
      </c>
    </row>
    <row r="73" spans="1:10" ht="13.5">
      <c r="A73" s="500"/>
      <c r="B73" s="39" t="s">
        <v>207</v>
      </c>
      <c r="C73" s="49" t="s">
        <v>17</v>
      </c>
      <c r="D73" s="57" t="s">
        <v>34</v>
      </c>
      <c r="E73" s="49">
        <v>7</v>
      </c>
      <c r="F73" s="407"/>
      <c r="G73" s="50"/>
      <c r="H73" s="407">
        <v>0</v>
      </c>
      <c r="I73" s="50">
        <f t="shared" si="14"/>
        <v>0</v>
      </c>
      <c r="J73" s="50">
        <f t="shared" si="15"/>
        <v>0</v>
      </c>
    </row>
    <row r="74" spans="1:10">
      <c r="A74" s="501"/>
      <c r="B74" s="53" t="s">
        <v>28</v>
      </c>
      <c r="C74" s="49" t="s">
        <v>13</v>
      </c>
      <c r="D74" s="57">
        <v>4.5699999999999998E-2</v>
      </c>
      <c r="E74" s="49">
        <f>D74*E65</f>
        <v>3.6559999999999997</v>
      </c>
      <c r="F74" s="407"/>
      <c r="G74" s="50"/>
      <c r="H74" s="407">
        <v>0</v>
      </c>
      <c r="I74" s="50">
        <f t="shared" si="14"/>
        <v>0</v>
      </c>
      <c r="J74" s="50">
        <f t="shared" si="15"/>
        <v>0</v>
      </c>
    </row>
    <row r="75" spans="1:10" ht="25.5">
      <c r="A75" s="60">
        <v>2</v>
      </c>
      <c r="B75" s="68" t="s">
        <v>113</v>
      </c>
      <c r="C75" s="62" t="s">
        <v>19</v>
      </c>
      <c r="D75" s="89"/>
      <c r="E75" s="66">
        <f>E65</f>
        <v>80</v>
      </c>
      <c r="F75" s="391">
        <v>0</v>
      </c>
      <c r="G75" s="55">
        <f t="shared" ref="G75" si="16">F75*E75</f>
        <v>0</v>
      </c>
      <c r="H75" s="391">
        <v>0</v>
      </c>
      <c r="I75" s="55">
        <f t="shared" ref="I75" si="17">H75*E75</f>
        <v>0</v>
      </c>
      <c r="J75" s="55">
        <f t="shared" ref="J75" si="18">I75+G75</f>
        <v>0</v>
      </c>
    </row>
    <row r="76" spans="1:10">
      <c r="A76" s="496">
        <v>3</v>
      </c>
      <c r="B76" s="90" t="s">
        <v>215</v>
      </c>
      <c r="C76" s="91" t="s">
        <v>18</v>
      </c>
      <c r="D76" s="63"/>
      <c r="E76" s="65">
        <v>1</v>
      </c>
      <c r="F76" s="409"/>
      <c r="G76" s="66"/>
      <c r="H76" s="409"/>
      <c r="I76" s="66"/>
      <c r="J76" s="66">
        <f>SUM(J77:J79)</f>
        <v>0</v>
      </c>
    </row>
    <row r="77" spans="1:10">
      <c r="A77" s="497"/>
      <c r="B77" s="92" t="s">
        <v>9</v>
      </c>
      <c r="C77" s="54" t="s">
        <v>10</v>
      </c>
      <c r="D77" s="52">
        <v>1.51</v>
      </c>
      <c r="E77" s="55">
        <f>D77*E76</f>
        <v>1.51</v>
      </c>
      <c r="F77" s="390">
        <v>0</v>
      </c>
      <c r="G77" s="55">
        <f>F77*E77</f>
        <v>0</v>
      </c>
      <c r="H77" s="391"/>
      <c r="I77" s="55"/>
      <c r="J77" s="55">
        <f>G77</f>
        <v>0</v>
      </c>
    </row>
    <row r="78" spans="1:10">
      <c r="A78" s="497"/>
      <c r="B78" s="92" t="s">
        <v>216</v>
      </c>
      <c r="C78" s="54" t="s">
        <v>18</v>
      </c>
      <c r="D78" s="52">
        <v>1</v>
      </c>
      <c r="E78" s="55">
        <f>D78*E76</f>
        <v>1</v>
      </c>
      <c r="F78" s="391"/>
      <c r="G78" s="55"/>
      <c r="H78" s="391">
        <v>0</v>
      </c>
      <c r="I78" s="55">
        <f>H78*E78</f>
        <v>0</v>
      </c>
      <c r="J78" s="55">
        <f>I78</f>
        <v>0</v>
      </c>
    </row>
    <row r="79" spans="1:10">
      <c r="A79" s="498"/>
      <c r="B79" s="92" t="s">
        <v>40</v>
      </c>
      <c r="C79" s="54" t="s">
        <v>13</v>
      </c>
      <c r="D79" s="52">
        <v>7.0000000000000007E-2</v>
      </c>
      <c r="E79" s="55">
        <f>D79*E76</f>
        <v>7.0000000000000007E-2</v>
      </c>
      <c r="F79" s="391"/>
      <c r="G79" s="55"/>
      <c r="H79" s="391">
        <v>0</v>
      </c>
      <c r="I79" s="55">
        <f>H79*E79</f>
        <v>0</v>
      </c>
      <c r="J79" s="55">
        <f>I79</f>
        <v>0</v>
      </c>
    </row>
    <row r="80" spans="1:10">
      <c r="A80" s="496">
        <v>4</v>
      </c>
      <c r="B80" s="90" t="s">
        <v>188</v>
      </c>
      <c r="C80" s="91" t="s">
        <v>18</v>
      </c>
      <c r="D80" s="63"/>
      <c r="E80" s="65">
        <v>2</v>
      </c>
      <c r="F80" s="409"/>
      <c r="G80" s="66"/>
      <c r="H80" s="409"/>
      <c r="I80" s="66"/>
      <c r="J80" s="66">
        <f>SUM(J81:J83)</f>
        <v>0</v>
      </c>
    </row>
    <row r="81" spans="1:10">
      <c r="A81" s="497"/>
      <c r="B81" s="92" t="s">
        <v>9</v>
      </c>
      <c r="C81" s="54" t="s">
        <v>10</v>
      </c>
      <c r="D81" s="52">
        <v>1.51</v>
      </c>
      <c r="E81" s="55">
        <f>D81*E80</f>
        <v>3.02</v>
      </c>
      <c r="F81" s="390">
        <v>0</v>
      </c>
      <c r="G81" s="55">
        <f>F81*E81</f>
        <v>0</v>
      </c>
      <c r="H81" s="391"/>
      <c r="I81" s="55"/>
      <c r="J81" s="55">
        <f>G81</f>
        <v>0</v>
      </c>
    </row>
    <row r="82" spans="1:10">
      <c r="A82" s="497"/>
      <c r="B82" s="92" t="s">
        <v>189</v>
      </c>
      <c r="C82" s="54" t="s">
        <v>18</v>
      </c>
      <c r="D82" s="52">
        <v>1</v>
      </c>
      <c r="E82" s="55">
        <f>D82*E80</f>
        <v>2</v>
      </c>
      <c r="F82" s="391"/>
      <c r="G82" s="55"/>
      <c r="H82" s="391">
        <v>0</v>
      </c>
      <c r="I82" s="55">
        <f>H82*E82</f>
        <v>0</v>
      </c>
      <c r="J82" s="55">
        <f>I82</f>
        <v>0</v>
      </c>
    </row>
    <row r="83" spans="1:10">
      <c r="A83" s="498"/>
      <c r="B83" s="92" t="s">
        <v>40</v>
      </c>
      <c r="C83" s="54" t="s">
        <v>13</v>
      </c>
      <c r="D83" s="52">
        <v>7.0000000000000007E-2</v>
      </c>
      <c r="E83" s="55">
        <f>D83*E80</f>
        <v>0.14000000000000001</v>
      </c>
      <c r="F83" s="391"/>
      <c r="G83" s="55"/>
      <c r="H83" s="391">
        <v>0</v>
      </c>
      <c r="I83" s="55">
        <f>H83*E83</f>
        <v>0</v>
      </c>
      <c r="J83" s="55">
        <f>I83</f>
        <v>0</v>
      </c>
    </row>
    <row r="84" spans="1:10">
      <c r="A84" s="496">
        <v>5</v>
      </c>
      <c r="B84" s="90" t="s">
        <v>212</v>
      </c>
      <c r="C84" s="91" t="s">
        <v>18</v>
      </c>
      <c r="D84" s="63"/>
      <c r="E84" s="65">
        <v>4</v>
      </c>
      <c r="F84" s="409"/>
      <c r="G84" s="66"/>
      <c r="H84" s="409"/>
      <c r="I84" s="66"/>
      <c r="J84" s="66">
        <f>SUM(J85:J87)</f>
        <v>0</v>
      </c>
    </row>
    <row r="85" spans="1:10">
      <c r="A85" s="497"/>
      <c r="B85" s="92" t="s">
        <v>9</v>
      </c>
      <c r="C85" s="54" t="s">
        <v>10</v>
      </c>
      <c r="D85" s="52">
        <v>1.51</v>
      </c>
      <c r="E85" s="55">
        <f>D85*E84</f>
        <v>6.04</v>
      </c>
      <c r="F85" s="390">
        <v>0</v>
      </c>
      <c r="G85" s="55">
        <f>F85*E85</f>
        <v>0</v>
      </c>
      <c r="H85" s="391"/>
      <c r="I85" s="55"/>
      <c r="J85" s="55">
        <f>G85</f>
        <v>0</v>
      </c>
    </row>
    <row r="86" spans="1:10">
      <c r="A86" s="497"/>
      <c r="B86" s="92" t="s">
        <v>213</v>
      </c>
      <c r="C86" s="54" t="s">
        <v>18</v>
      </c>
      <c r="D86" s="52">
        <v>1</v>
      </c>
      <c r="E86" s="55">
        <f>D86*E84</f>
        <v>4</v>
      </c>
      <c r="F86" s="391"/>
      <c r="G86" s="55"/>
      <c r="H86" s="391">
        <v>0</v>
      </c>
      <c r="I86" s="55">
        <f>H86*E86</f>
        <v>0</v>
      </c>
      <c r="J86" s="55">
        <f>I86</f>
        <v>0</v>
      </c>
    </row>
    <row r="87" spans="1:10">
      <c r="A87" s="498"/>
      <c r="B87" s="92" t="s">
        <v>40</v>
      </c>
      <c r="C87" s="54" t="s">
        <v>13</v>
      </c>
      <c r="D87" s="52">
        <v>7.0000000000000007E-2</v>
      </c>
      <c r="E87" s="55">
        <f>D87*E84</f>
        <v>0.28000000000000003</v>
      </c>
      <c r="F87" s="391"/>
      <c r="G87" s="55"/>
      <c r="H87" s="391">
        <v>0</v>
      </c>
      <c r="I87" s="55">
        <f>H87*E87</f>
        <v>0</v>
      </c>
      <c r="J87" s="55">
        <f>I87</f>
        <v>0</v>
      </c>
    </row>
    <row r="88" spans="1:10" ht="15.75">
      <c r="A88" s="395"/>
      <c r="B88" s="396" t="s">
        <v>114</v>
      </c>
      <c r="C88" s="397"/>
      <c r="D88" s="395"/>
      <c r="E88" s="398"/>
      <c r="F88" s="399"/>
      <c r="G88" s="398"/>
      <c r="H88" s="399"/>
      <c r="I88" s="398"/>
      <c r="J88" s="398"/>
    </row>
    <row r="89" spans="1:10">
      <c r="A89" s="505">
        <v>1</v>
      </c>
      <c r="B89" s="93" t="s">
        <v>115</v>
      </c>
      <c r="C89" s="72" t="s">
        <v>23</v>
      </c>
      <c r="D89" s="94"/>
      <c r="E89" s="94">
        <v>13.5</v>
      </c>
      <c r="F89" s="389"/>
      <c r="G89" s="94"/>
      <c r="H89" s="389"/>
      <c r="I89" s="94"/>
      <c r="J89" s="94">
        <f>SUM(J90:J96)</f>
        <v>0</v>
      </c>
    </row>
    <row r="90" spans="1:10">
      <c r="A90" s="506"/>
      <c r="B90" s="95" t="s">
        <v>9</v>
      </c>
      <c r="C90" s="60" t="s">
        <v>10</v>
      </c>
      <c r="D90" s="60">
        <v>0.58299999999999996</v>
      </c>
      <c r="E90" s="67">
        <f>D90*E89</f>
        <v>7.8704999999999998</v>
      </c>
      <c r="F90" s="390">
        <v>0</v>
      </c>
      <c r="G90" s="67">
        <f>F90*E90</f>
        <v>0</v>
      </c>
      <c r="H90" s="390"/>
      <c r="I90" s="67"/>
      <c r="J90" s="67">
        <f>G90</f>
        <v>0</v>
      </c>
    </row>
    <row r="91" spans="1:10" ht="13.5">
      <c r="A91" s="506"/>
      <c r="B91" s="96" t="s">
        <v>217</v>
      </c>
      <c r="C91" s="60" t="s">
        <v>17</v>
      </c>
      <c r="D91" s="60" t="s">
        <v>34</v>
      </c>
      <c r="E91" s="97">
        <v>2</v>
      </c>
      <c r="F91" s="390"/>
      <c r="G91" s="67"/>
      <c r="H91" s="390">
        <v>0</v>
      </c>
      <c r="I91" s="67">
        <f>H91*E91</f>
        <v>0</v>
      </c>
      <c r="J91" s="67">
        <f>I91</f>
        <v>0</v>
      </c>
    </row>
    <row r="92" spans="1:10" ht="13.5">
      <c r="A92" s="506"/>
      <c r="B92" s="96" t="s">
        <v>218</v>
      </c>
      <c r="C92" s="60" t="s">
        <v>17</v>
      </c>
      <c r="D92" s="60" t="s">
        <v>34</v>
      </c>
      <c r="E92" s="97">
        <v>2</v>
      </c>
      <c r="F92" s="390"/>
      <c r="G92" s="67"/>
      <c r="H92" s="390">
        <v>0</v>
      </c>
      <c r="I92" s="67">
        <f t="shared" ref="I92:I95" si="19">H92*E92</f>
        <v>0</v>
      </c>
      <c r="J92" s="67">
        <f t="shared" ref="J92:J94" si="20">I92</f>
        <v>0</v>
      </c>
    </row>
    <row r="93" spans="1:10" ht="13.5">
      <c r="A93" s="506"/>
      <c r="B93" s="96" t="s">
        <v>219</v>
      </c>
      <c r="C93" s="60" t="s">
        <v>17</v>
      </c>
      <c r="D93" s="60" t="s">
        <v>34</v>
      </c>
      <c r="E93" s="97">
        <v>2</v>
      </c>
      <c r="F93" s="390"/>
      <c r="G93" s="67"/>
      <c r="H93" s="390">
        <v>0</v>
      </c>
      <c r="I93" s="67">
        <f t="shared" si="19"/>
        <v>0</v>
      </c>
      <c r="J93" s="67">
        <f t="shared" si="20"/>
        <v>0</v>
      </c>
    </row>
    <row r="94" spans="1:10" ht="13.5">
      <c r="A94" s="506"/>
      <c r="B94" s="96" t="s">
        <v>220</v>
      </c>
      <c r="C94" s="60" t="s">
        <v>17</v>
      </c>
      <c r="D94" s="60" t="s">
        <v>34</v>
      </c>
      <c r="E94" s="97">
        <v>2</v>
      </c>
      <c r="F94" s="390"/>
      <c r="G94" s="67"/>
      <c r="H94" s="390">
        <v>0</v>
      </c>
      <c r="I94" s="67">
        <f t="shared" si="19"/>
        <v>0</v>
      </c>
      <c r="J94" s="67">
        <f t="shared" si="20"/>
        <v>0</v>
      </c>
    </row>
    <row r="95" spans="1:10" ht="13.5">
      <c r="A95" s="506"/>
      <c r="B95" s="96" t="s">
        <v>221</v>
      </c>
      <c r="C95" s="60" t="s">
        <v>17</v>
      </c>
      <c r="D95" s="60" t="s">
        <v>34</v>
      </c>
      <c r="E95" s="97">
        <v>2</v>
      </c>
      <c r="F95" s="390"/>
      <c r="G95" s="67"/>
      <c r="H95" s="390">
        <v>0</v>
      </c>
      <c r="I95" s="67">
        <f t="shared" si="19"/>
        <v>0</v>
      </c>
      <c r="J95" s="67">
        <f>I95</f>
        <v>0</v>
      </c>
    </row>
    <row r="96" spans="1:10">
      <c r="A96" s="507"/>
      <c r="B96" s="95" t="s">
        <v>40</v>
      </c>
      <c r="C96" s="60" t="s">
        <v>13</v>
      </c>
      <c r="D96" s="60">
        <v>0.20799999999999999</v>
      </c>
      <c r="E96" s="67">
        <f>D96*E89</f>
        <v>2.8079999999999998</v>
      </c>
      <c r="F96" s="390"/>
      <c r="G96" s="67"/>
      <c r="H96" s="390">
        <v>0</v>
      </c>
      <c r="I96" s="67">
        <f t="shared" ref="I96" si="21">H96*E96</f>
        <v>0</v>
      </c>
      <c r="J96" s="67">
        <f t="shared" ref="J96" si="22">I96</f>
        <v>0</v>
      </c>
    </row>
    <row r="97" spans="1:10">
      <c r="A97" s="505">
        <v>2</v>
      </c>
      <c r="B97" s="93" t="s">
        <v>69</v>
      </c>
      <c r="C97" s="72" t="s">
        <v>23</v>
      </c>
      <c r="D97" s="72"/>
      <c r="E97" s="94">
        <v>37.200000000000003</v>
      </c>
      <c r="F97" s="389"/>
      <c r="G97" s="94"/>
      <c r="H97" s="389"/>
      <c r="I97" s="94"/>
      <c r="J97" s="94">
        <f>SUM(J98:J104)</f>
        <v>0</v>
      </c>
    </row>
    <row r="98" spans="1:10">
      <c r="A98" s="506"/>
      <c r="B98" s="95" t="s">
        <v>9</v>
      </c>
      <c r="C98" s="60" t="s">
        <v>10</v>
      </c>
      <c r="D98" s="60">
        <v>0.60899999999999999</v>
      </c>
      <c r="E98" s="67">
        <f>D98*E97</f>
        <v>22.654800000000002</v>
      </c>
      <c r="F98" s="390">
        <v>0</v>
      </c>
      <c r="G98" s="67">
        <f>F98*E98</f>
        <v>0</v>
      </c>
      <c r="H98" s="390"/>
      <c r="I98" s="67"/>
      <c r="J98" s="67">
        <f>G98</f>
        <v>0</v>
      </c>
    </row>
    <row r="99" spans="1:10" ht="13.5">
      <c r="A99" s="506"/>
      <c r="B99" s="96" t="s">
        <v>222</v>
      </c>
      <c r="C99" s="60" t="s">
        <v>17</v>
      </c>
      <c r="D99" s="60" t="s">
        <v>34</v>
      </c>
      <c r="E99" s="97">
        <v>6</v>
      </c>
      <c r="F99" s="390"/>
      <c r="G99" s="67"/>
      <c r="H99" s="390">
        <v>0</v>
      </c>
      <c r="I99" s="67">
        <f>H99*E99</f>
        <v>0</v>
      </c>
      <c r="J99" s="67">
        <f>I99</f>
        <v>0</v>
      </c>
    </row>
    <row r="100" spans="1:10" ht="13.5">
      <c r="A100" s="506"/>
      <c r="B100" s="96" t="s">
        <v>223</v>
      </c>
      <c r="C100" s="60" t="s">
        <v>17</v>
      </c>
      <c r="D100" s="60" t="s">
        <v>34</v>
      </c>
      <c r="E100" s="97">
        <v>6</v>
      </c>
      <c r="F100" s="390"/>
      <c r="G100" s="67"/>
      <c r="H100" s="390">
        <v>0</v>
      </c>
      <c r="I100" s="67">
        <f t="shared" ref="I100:I103" si="23">H100*E100</f>
        <v>0</v>
      </c>
      <c r="J100" s="67">
        <f t="shared" ref="J100:J102" si="24">I100</f>
        <v>0</v>
      </c>
    </row>
    <row r="101" spans="1:10" ht="13.5">
      <c r="A101" s="506"/>
      <c r="B101" s="96" t="s">
        <v>224</v>
      </c>
      <c r="C101" s="60" t="s">
        <v>17</v>
      </c>
      <c r="D101" s="60" t="s">
        <v>34</v>
      </c>
      <c r="E101" s="97">
        <v>4</v>
      </c>
      <c r="F101" s="390"/>
      <c r="G101" s="67"/>
      <c r="H101" s="390">
        <v>0</v>
      </c>
      <c r="I101" s="67">
        <f t="shared" si="23"/>
        <v>0</v>
      </c>
      <c r="J101" s="67">
        <f t="shared" si="24"/>
        <v>0</v>
      </c>
    </row>
    <row r="102" spans="1:10" ht="13.5">
      <c r="A102" s="506"/>
      <c r="B102" s="96" t="s">
        <v>225</v>
      </c>
      <c r="C102" s="60" t="s">
        <v>17</v>
      </c>
      <c r="D102" s="60" t="s">
        <v>34</v>
      </c>
      <c r="E102" s="97">
        <v>4</v>
      </c>
      <c r="F102" s="390"/>
      <c r="G102" s="67"/>
      <c r="H102" s="390">
        <v>0</v>
      </c>
      <c r="I102" s="67">
        <f t="shared" si="23"/>
        <v>0</v>
      </c>
      <c r="J102" s="67">
        <f t="shared" si="24"/>
        <v>0</v>
      </c>
    </row>
    <row r="103" spans="1:10" ht="13.5">
      <c r="A103" s="506"/>
      <c r="B103" s="96" t="s">
        <v>226</v>
      </c>
      <c r="C103" s="60" t="s">
        <v>17</v>
      </c>
      <c r="D103" s="60" t="s">
        <v>34</v>
      </c>
      <c r="E103" s="97">
        <v>4</v>
      </c>
      <c r="F103" s="390"/>
      <c r="G103" s="67"/>
      <c r="H103" s="390">
        <v>0</v>
      </c>
      <c r="I103" s="67">
        <f t="shared" si="23"/>
        <v>0</v>
      </c>
      <c r="J103" s="67">
        <f>I103</f>
        <v>0</v>
      </c>
    </row>
    <row r="104" spans="1:10">
      <c r="A104" s="507"/>
      <c r="B104" s="95" t="s">
        <v>40</v>
      </c>
      <c r="C104" s="60" t="s">
        <v>13</v>
      </c>
      <c r="D104" s="60">
        <v>0.156</v>
      </c>
      <c r="E104" s="67">
        <f>D104*E97</f>
        <v>5.8032000000000004</v>
      </c>
      <c r="F104" s="390"/>
      <c r="G104" s="67"/>
      <c r="H104" s="390">
        <v>0</v>
      </c>
      <c r="I104" s="67">
        <f t="shared" ref="I104" si="25">H104*E104</f>
        <v>0</v>
      </c>
      <c r="J104" s="67">
        <f t="shared" ref="J104" si="26">I104</f>
        <v>0</v>
      </c>
    </row>
    <row r="105" spans="1:10" ht="13.5">
      <c r="A105" s="60">
        <v>3</v>
      </c>
      <c r="B105" s="98" t="s">
        <v>227</v>
      </c>
      <c r="C105" s="97" t="s">
        <v>17</v>
      </c>
      <c r="D105" s="60" t="s">
        <v>34</v>
      </c>
      <c r="E105" s="97">
        <v>6</v>
      </c>
      <c r="F105" s="390"/>
      <c r="G105" s="67"/>
      <c r="H105" s="390">
        <v>0</v>
      </c>
      <c r="I105" s="67">
        <f t="shared" ref="I105" si="27">H105*E105</f>
        <v>0</v>
      </c>
      <c r="J105" s="94">
        <f t="shared" ref="J105" si="28">I105</f>
        <v>0</v>
      </c>
    </row>
    <row r="106" spans="1:10" ht="13.5">
      <c r="A106" s="60">
        <v>4</v>
      </c>
      <c r="B106" s="98" t="s">
        <v>228</v>
      </c>
      <c r="C106" s="97" t="s">
        <v>17</v>
      </c>
      <c r="D106" s="60" t="s">
        <v>34</v>
      </c>
      <c r="E106" s="97">
        <v>5</v>
      </c>
      <c r="F106" s="390"/>
      <c r="G106" s="67"/>
      <c r="H106" s="390">
        <v>0</v>
      </c>
      <c r="I106" s="67">
        <f t="shared" ref="I106" si="29">H106*E106</f>
        <v>0</v>
      </c>
      <c r="J106" s="94">
        <f t="shared" ref="J106" si="30">I106</f>
        <v>0</v>
      </c>
    </row>
    <row r="107" spans="1:10" ht="14.25">
      <c r="A107" s="508">
        <v>5</v>
      </c>
      <c r="B107" s="100" t="s">
        <v>229</v>
      </c>
      <c r="C107" s="101" t="s">
        <v>18</v>
      </c>
      <c r="D107" s="102"/>
      <c r="E107" s="103">
        <v>3</v>
      </c>
      <c r="F107" s="560"/>
      <c r="G107" s="104"/>
      <c r="H107" s="560"/>
      <c r="I107" s="104"/>
      <c r="J107" s="104">
        <f>SUM(J108:J110)</f>
        <v>0</v>
      </c>
    </row>
    <row r="108" spans="1:10" ht="13.5">
      <c r="A108" s="509"/>
      <c r="B108" s="105" t="s">
        <v>9</v>
      </c>
      <c r="C108" s="106" t="s">
        <v>10</v>
      </c>
      <c r="D108" s="99">
        <v>0.58399999999999996</v>
      </c>
      <c r="E108" s="107">
        <f>E107*D108</f>
        <v>1.7519999999999998</v>
      </c>
      <c r="F108" s="561">
        <v>0</v>
      </c>
      <c r="G108" s="107">
        <f>F108*E108</f>
        <v>0</v>
      </c>
      <c r="H108" s="561"/>
      <c r="I108" s="107"/>
      <c r="J108" s="107">
        <f>G108</f>
        <v>0</v>
      </c>
    </row>
    <row r="109" spans="1:10" ht="14.25">
      <c r="A109" s="509"/>
      <c r="B109" s="108" t="s">
        <v>230</v>
      </c>
      <c r="C109" s="106" t="s">
        <v>18</v>
      </c>
      <c r="D109" s="99">
        <v>1</v>
      </c>
      <c r="E109" s="107">
        <f>D109*E107</f>
        <v>3</v>
      </c>
      <c r="F109" s="561"/>
      <c r="G109" s="107"/>
      <c r="H109" s="561">
        <v>0</v>
      </c>
      <c r="I109" s="107">
        <f>H109*E109</f>
        <v>0</v>
      </c>
      <c r="J109" s="107">
        <f>I109</f>
        <v>0</v>
      </c>
    </row>
    <row r="110" spans="1:10" ht="13.5">
      <c r="A110" s="510"/>
      <c r="B110" s="105" t="s">
        <v>40</v>
      </c>
      <c r="C110" s="99" t="s">
        <v>13</v>
      </c>
      <c r="D110" s="99">
        <v>2.4E-2</v>
      </c>
      <c r="E110" s="107">
        <f>D110*E107</f>
        <v>7.2000000000000008E-2</v>
      </c>
      <c r="F110" s="561"/>
      <c r="G110" s="107"/>
      <c r="H110" s="561">
        <v>0</v>
      </c>
      <c r="I110" s="107">
        <f>H110*E110</f>
        <v>0</v>
      </c>
      <c r="J110" s="107">
        <f>I110</f>
        <v>0</v>
      </c>
    </row>
    <row r="111" spans="1:10" ht="14.25">
      <c r="A111" s="508">
        <v>6</v>
      </c>
      <c r="B111" s="100" t="s">
        <v>231</v>
      </c>
      <c r="C111" s="101" t="s">
        <v>18</v>
      </c>
      <c r="D111" s="102"/>
      <c r="E111" s="103">
        <v>3</v>
      </c>
      <c r="F111" s="560"/>
      <c r="G111" s="104"/>
      <c r="H111" s="560"/>
      <c r="I111" s="104"/>
      <c r="J111" s="104">
        <f>SUM(J112:J114)</f>
        <v>0</v>
      </c>
    </row>
    <row r="112" spans="1:10" ht="13.5">
      <c r="A112" s="509"/>
      <c r="B112" s="105" t="s">
        <v>9</v>
      </c>
      <c r="C112" s="106" t="s">
        <v>10</v>
      </c>
      <c r="D112" s="99">
        <v>0.58399999999999996</v>
      </c>
      <c r="E112" s="107">
        <f>E111*D112</f>
        <v>1.7519999999999998</v>
      </c>
      <c r="F112" s="561">
        <v>0</v>
      </c>
      <c r="G112" s="107">
        <f>F112*E112</f>
        <v>0</v>
      </c>
      <c r="H112" s="561"/>
      <c r="I112" s="107"/>
      <c r="J112" s="107">
        <f>G112</f>
        <v>0</v>
      </c>
    </row>
    <row r="113" spans="1:10" ht="14.25">
      <c r="A113" s="509"/>
      <c r="B113" s="108" t="s">
        <v>232</v>
      </c>
      <c r="C113" s="106" t="s">
        <v>18</v>
      </c>
      <c r="D113" s="99">
        <v>1</v>
      </c>
      <c r="E113" s="107">
        <f>D113*E111</f>
        <v>3</v>
      </c>
      <c r="F113" s="561"/>
      <c r="G113" s="107"/>
      <c r="H113" s="561">
        <v>0</v>
      </c>
      <c r="I113" s="107">
        <f>H113*E113</f>
        <v>0</v>
      </c>
      <c r="J113" s="107">
        <f>I113</f>
        <v>0</v>
      </c>
    </row>
    <row r="114" spans="1:10" ht="13.5">
      <c r="A114" s="510"/>
      <c r="B114" s="105" t="s">
        <v>40</v>
      </c>
      <c r="C114" s="99" t="s">
        <v>13</v>
      </c>
      <c r="D114" s="99">
        <v>2.4E-2</v>
      </c>
      <c r="E114" s="107">
        <f>D114*E111</f>
        <v>7.2000000000000008E-2</v>
      </c>
      <c r="F114" s="561"/>
      <c r="G114" s="107"/>
      <c r="H114" s="561">
        <v>0</v>
      </c>
      <c r="I114" s="107">
        <f>H114*E114</f>
        <v>0</v>
      </c>
      <c r="J114" s="107">
        <f>I114</f>
        <v>0</v>
      </c>
    </row>
    <row r="115" spans="1:10" ht="14.25">
      <c r="A115" s="508">
        <v>7</v>
      </c>
      <c r="B115" s="100" t="s">
        <v>233</v>
      </c>
      <c r="C115" s="101" t="s">
        <v>18</v>
      </c>
      <c r="D115" s="102"/>
      <c r="E115" s="103">
        <v>2</v>
      </c>
      <c r="F115" s="560"/>
      <c r="G115" s="104"/>
      <c r="H115" s="560"/>
      <c r="I115" s="104"/>
      <c r="J115" s="104">
        <f>SUM(J116:J118)</f>
        <v>0</v>
      </c>
    </row>
    <row r="116" spans="1:10" ht="13.5">
      <c r="A116" s="509"/>
      <c r="B116" s="105" t="s">
        <v>9</v>
      </c>
      <c r="C116" s="106" t="s">
        <v>10</v>
      </c>
      <c r="D116" s="99">
        <v>0.58399999999999996</v>
      </c>
      <c r="E116" s="107">
        <f>E115*D116</f>
        <v>1.1679999999999999</v>
      </c>
      <c r="F116" s="561">
        <v>0</v>
      </c>
      <c r="G116" s="107">
        <f>F116*E116</f>
        <v>0</v>
      </c>
      <c r="H116" s="561"/>
      <c r="I116" s="107"/>
      <c r="J116" s="107">
        <f>G116</f>
        <v>0</v>
      </c>
    </row>
    <row r="117" spans="1:10" ht="14.25">
      <c r="A117" s="509"/>
      <c r="B117" s="108" t="s">
        <v>234</v>
      </c>
      <c r="C117" s="106" t="s">
        <v>18</v>
      </c>
      <c r="D117" s="99">
        <v>1</v>
      </c>
      <c r="E117" s="107">
        <f>D117*E115</f>
        <v>2</v>
      </c>
      <c r="F117" s="561"/>
      <c r="G117" s="107"/>
      <c r="H117" s="561">
        <v>0</v>
      </c>
      <c r="I117" s="107">
        <f>H117*E117</f>
        <v>0</v>
      </c>
      <c r="J117" s="107">
        <f>I117</f>
        <v>0</v>
      </c>
    </row>
    <row r="118" spans="1:10" ht="13.5">
      <c r="A118" s="510"/>
      <c r="B118" s="105" t="s">
        <v>40</v>
      </c>
      <c r="C118" s="99" t="s">
        <v>13</v>
      </c>
      <c r="D118" s="99">
        <v>2.4E-2</v>
      </c>
      <c r="E118" s="107">
        <f>D118*E115</f>
        <v>4.8000000000000001E-2</v>
      </c>
      <c r="F118" s="561"/>
      <c r="G118" s="107"/>
      <c r="H118" s="561">
        <v>0</v>
      </c>
      <c r="I118" s="107">
        <f>H118*E118</f>
        <v>0</v>
      </c>
      <c r="J118" s="107">
        <f>I118</f>
        <v>0</v>
      </c>
    </row>
    <row r="119" spans="1:10" ht="14.25">
      <c r="A119" s="508">
        <v>8</v>
      </c>
      <c r="B119" s="100" t="s">
        <v>235</v>
      </c>
      <c r="C119" s="101" t="s">
        <v>18</v>
      </c>
      <c r="D119" s="102"/>
      <c r="E119" s="103">
        <v>5</v>
      </c>
      <c r="F119" s="560"/>
      <c r="G119" s="104"/>
      <c r="H119" s="560"/>
      <c r="I119" s="104"/>
      <c r="J119" s="104">
        <f>SUM(J120:J122)</f>
        <v>0</v>
      </c>
    </row>
    <row r="120" spans="1:10" ht="13.5">
      <c r="A120" s="509"/>
      <c r="B120" s="105" t="s">
        <v>9</v>
      </c>
      <c r="C120" s="106" t="s">
        <v>10</v>
      </c>
      <c r="D120" s="99">
        <v>0.58399999999999996</v>
      </c>
      <c r="E120" s="107">
        <f>E119*D120</f>
        <v>2.92</v>
      </c>
      <c r="F120" s="561">
        <v>0</v>
      </c>
      <c r="G120" s="107">
        <f>F120*E120</f>
        <v>0</v>
      </c>
      <c r="H120" s="561"/>
      <c r="I120" s="107"/>
      <c r="J120" s="107">
        <f>G120</f>
        <v>0</v>
      </c>
    </row>
    <row r="121" spans="1:10" ht="14.25">
      <c r="A121" s="509"/>
      <c r="B121" s="108" t="s">
        <v>236</v>
      </c>
      <c r="C121" s="106" t="s">
        <v>18</v>
      </c>
      <c r="D121" s="99">
        <v>1</v>
      </c>
      <c r="E121" s="107">
        <f>D121*E119</f>
        <v>5</v>
      </c>
      <c r="F121" s="561"/>
      <c r="G121" s="107"/>
      <c r="H121" s="561">
        <v>0</v>
      </c>
      <c r="I121" s="107">
        <f>H121*E121</f>
        <v>0</v>
      </c>
      <c r="J121" s="107">
        <f>I121</f>
        <v>0</v>
      </c>
    </row>
    <row r="122" spans="1:10" ht="13.5">
      <c r="A122" s="510"/>
      <c r="B122" s="105" t="s">
        <v>40</v>
      </c>
      <c r="C122" s="99" t="s">
        <v>13</v>
      </c>
      <c r="D122" s="99">
        <v>2.4E-2</v>
      </c>
      <c r="E122" s="107">
        <f>D122*E119</f>
        <v>0.12</v>
      </c>
      <c r="F122" s="561"/>
      <c r="G122" s="107"/>
      <c r="H122" s="561">
        <v>0</v>
      </c>
      <c r="I122" s="107">
        <f>H122*E122</f>
        <v>0</v>
      </c>
      <c r="J122" s="107">
        <f>I122</f>
        <v>0</v>
      </c>
    </row>
    <row r="123" spans="1:10" ht="14.25">
      <c r="A123" s="508">
        <v>9</v>
      </c>
      <c r="B123" s="100" t="s">
        <v>237</v>
      </c>
      <c r="C123" s="101" t="s">
        <v>18</v>
      </c>
      <c r="D123" s="102"/>
      <c r="E123" s="103">
        <v>2</v>
      </c>
      <c r="F123" s="560"/>
      <c r="G123" s="104"/>
      <c r="H123" s="560"/>
      <c r="I123" s="104"/>
      <c r="J123" s="104">
        <f>SUM(J124:J126)</f>
        <v>0</v>
      </c>
    </row>
    <row r="124" spans="1:10" ht="13.5">
      <c r="A124" s="509"/>
      <c r="B124" s="105" t="s">
        <v>9</v>
      </c>
      <c r="C124" s="106" t="s">
        <v>10</v>
      </c>
      <c r="D124" s="99">
        <v>0.58399999999999996</v>
      </c>
      <c r="E124" s="107">
        <f>E123*D124</f>
        <v>1.1679999999999999</v>
      </c>
      <c r="F124" s="561">
        <v>0</v>
      </c>
      <c r="G124" s="107">
        <f>F124*E124</f>
        <v>0</v>
      </c>
      <c r="H124" s="561"/>
      <c r="I124" s="107"/>
      <c r="J124" s="107">
        <f>G124</f>
        <v>0</v>
      </c>
    </row>
    <row r="125" spans="1:10" ht="14.25">
      <c r="A125" s="509"/>
      <c r="B125" s="108" t="s">
        <v>238</v>
      </c>
      <c r="C125" s="106" t="s">
        <v>18</v>
      </c>
      <c r="D125" s="99">
        <v>1</v>
      </c>
      <c r="E125" s="107">
        <f>D125*E123</f>
        <v>2</v>
      </c>
      <c r="F125" s="561"/>
      <c r="G125" s="107"/>
      <c r="H125" s="561">
        <v>0</v>
      </c>
      <c r="I125" s="107">
        <f>H125*E125</f>
        <v>0</v>
      </c>
      <c r="J125" s="107">
        <f>I125</f>
        <v>0</v>
      </c>
    </row>
    <row r="126" spans="1:10" ht="13.5">
      <c r="A126" s="510"/>
      <c r="B126" s="105" t="s">
        <v>40</v>
      </c>
      <c r="C126" s="99" t="s">
        <v>13</v>
      </c>
      <c r="D126" s="99">
        <v>2.4E-2</v>
      </c>
      <c r="E126" s="107">
        <f>D126*E123</f>
        <v>4.8000000000000001E-2</v>
      </c>
      <c r="F126" s="561"/>
      <c r="G126" s="107"/>
      <c r="H126" s="561">
        <v>0</v>
      </c>
      <c r="I126" s="107">
        <f>H126*E126</f>
        <v>0</v>
      </c>
      <c r="J126" s="107">
        <f>I126</f>
        <v>0</v>
      </c>
    </row>
    <row r="127" spans="1:10" ht="15.75">
      <c r="A127" s="502">
        <v>10</v>
      </c>
      <c r="B127" s="98" t="s">
        <v>240</v>
      </c>
      <c r="C127" s="110" t="s">
        <v>18</v>
      </c>
      <c r="D127" s="102"/>
      <c r="E127" s="111">
        <v>10</v>
      </c>
      <c r="F127" s="562"/>
      <c r="G127" s="112"/>
      <c r="H127" s="562"/>
      <c r="I127" s="112"/>
      <c r="J127" s="112">
        <f>SUM(J128:J130)</f>
        <v>0</v>
      </c>
    </row>
    <row r="128" spans="1:10" ht="14.25">
      <c r="A128" s="503"/>
      <c r="B128" s="113" t="s">
        <v>9</v>
      </c>
      <c r="C128" s="114" t="s">
        <v>10</v>
      </c>
      <c r="D128" s="109">
        <v>0.38900000000000001</v>
      </c>
      <c r="E128" s="115">
        <f>E127*D128</f>
        <v>3.89</v>
      </c>
      <c r="F128" s="563">
        <v>0</v>
      </c>
      <c r="G128" s="115">
        <f>F128*E128</f>
        <v>0</v>
      </c>
      <c r="H128" s="563"/>
      <c r="I128" s="115"/>
      <c r="J128" s="115">
        <f>G128</f>
        <v>0</v>
      </c>
    </row>
    <row r="129" spans="1:10" ht="15.75">
      <c r="A129" s="503"/>
      <c r="B129" s="96" t="s">
        <v>239</v>
      </c>
      <c r="C129" s="114" t="s">
        <v>18</v>
      </c>
      <c r="D129" s="109">
        <v>1</v>
      </c>
      <c r="E129" s="115">
        <f>D129*E127</f>
        <v>10</v>
      </c>
      <c r="F129" s="563"/>
      <c r="G129" s="115"/>
      <c r="H129" s="563">
        <v>0</v>
      </c>
      <c r="I129" s="115">
        <f>H129*E129</f>
        <v>0</v>
      </c>
      <c r="J129" s="115">
        <f>I129</f>
        <v>0</v>
      </c>
    </row>
    <row r="130" spans="1:10" ht="14.25">
      <c r="A130" s="504"/>
      <c r="B130" s="113" t="s">
        <v>40</v>
      </c>
      <c r="C130" s="109" t="s">
        <v>13</v>
      </c>
      <c r="D130" s="109">
        <v>2.4E-2</v>
      </c>
      <c r="E130" s="115">
        <f>D130*E127</f>
        <v>0.24</v>
      </c>
      <c r="F130" s="563"/>
      <c r="G130" s="115"/>
      <c r="H130" s="563">
        <v>0</v>
      </c>
      <c r="I130" s="115">
        <f>H130*E130</f>
        <v>0</v>
      </c>
      <c r="J130" s="115">
        <f>I130</f>
        <v>0</v>
      </c>
    </row>
    <row r="131" spans="1:10" ht="15.75">
      <c r="A131" s="502">
        <v>11</v>
      </c>
      <c r="B131" s="98" t="s">
        <v>241</v>
      </c>
      <c r="C131" s="110" t="s">
        <v>18</v>
      </c>
      <c r="D131" s="102"/>
      <c r="E131" s="111">
        <v>17</v>
      </c>
      <c r="F131" s="562"/>
      <c r="G131" s="112"/>
      <c r="H131" s="562"/>
      <c r="I131" s="112"/>
      <c r="J131" s="112">
        <f>SUM(J132:J134)</f>
        <v>0</v>
      </c>
    </row>
    <row r="132" spans="1:10" ht="14.25">
      <c r="A132" s="503"/>
      <c r="B132" s="113" t="s">
        <v>9</v>
      </c>
      <c r="C132" s="114" t="s">
        <v>10</v>
      </c>
      <c r="D132" s="109">
        <v>0.38900000000000001</v>
      </c>
      <c r="E132" s="115">
        <f>E131*D132</f>
        <v>6.6130000000000004</v>
      </c>
      <c r="F132" s="563">
        <v>0</v>
      </c>
      <c r="G132" s="115">
        <f>F132*E132</f>
        <v>0</v>
      </c>
      <c r="H132" s="563"/>
      <c r="I132" s="115"/>
      <c r="J132" s="115">
        <f>G132</f>
        <v>0</v>
      </c>
    </row>
    <row r="133" spans="1:10" ht="15.75">
      <c r="A133" s="503"/>
      <c r="B133" s="96" t="s">
        <v>242</v>
      </c>
      <c r="C133" s="114" t="s">
        <v>18</v>
      </c>
      <c r="D133" s="109">
        <v>1</v>
      </c>
      <c r="E133" s="115">
        <f>D133*E131</f>
        <v>17</v>
      </c>
      <c r="F133" s="563"/>
      <c r="G133" s="115"/>
      <c r="H133" s="563">
        <v>0</v>
      </c>
      <c r="I133" s="115">
        <f>H133*E133</f>
        <v>0</v>
      </c>
      <c r="J133" s="115">
        <f>I133</f>
        <v>0</v>
      </c>
    </row>
    <row r="134" spans="1:10" ht="14.25">
      <c r="A134" s="504"/>
      <c r="B134" s="113" t="s">
        <v>40</v>
      </c>
      <c r="C134" s="109" t="s">
        <v>13</v>
      </c>
      <c r="D134" s="109">
        <v>2.4E-2</v>
      </c>
      <c r="E134" s="115">
        <f>D134*E131</f>
        <v>0.40800000000000003</v>
      </c>
      <c r="F134" s="563"/>
      <c r="G134" s="115"/>
      <c r="H134" s="563">
        <v>0</v>
      </c>
      <c r="I134" s="115">
        <f>H134*E134</f>
        <v>0</v>
      </c>
      <c r="J134" s="115">
        <f>I134</f>
        <v>0</v>
      </c>
    </row>
    <row r="135" spans="1:10" ht="15.75">
      <c r="A135" s="502">
        <v>12</v>
      </c>
      <c r="B135" s="98" t="s">
        <v>244</v>
      </c>
      <c r="C135" s="110" t="s">
        <v>18</v>
      </c>
      <c r="D135" s="102"/>
      <c r="E135" s="111">
        <v>4</v>
      </c>
      <c r="F135" s="562"/>
      <c r="G135" s="112"/>
      <c r="H135" s="562"/>
      <c r="I135" s="112"/>
      <c r="J135" s="112">
        <f>SUM(J136:J138)</f>
        <v>0</v>
      </c>
    </row>
    <row r="136" spans="1:10" ht="14.25">
      <c r="A136" s="503"/>
      <c r="B136" s="113" t="s">
        <v>9</v>
      </c>
      <c r="C136" s="114" t="s">
        <v>10</v>
      </c>
      <c r="D136" s="109">
        <v>0.38900000000000001</v>
      </c>
      <c r="E136" s="115">
        <f>E135*D136</f>
        <v>1.556</v>
      </c>
      <c r="F136" s="563">
        <v>0</v>
      </c>
      <c r="G136" s="115">
        <f>F136*E136</f>
        <v>0</v>
      </c>
      <c r="H136" s="563"/>
      <c r="I136" s="115"/>
      <c r="J136" s="115">
        <f>G136</f>
        <v>0</v>
      </c>
    </row>
    <row r="137" spans="1:10" ht="15.75">
      <c r="A137" s="503"/>
      <c r="B137" s="96" t="s">
        <v>243</v>
      </c>
      <c r="C137" s="114" t="s">
        <v>18</v>
      </c>
      <c r="D137" s="109">
        <v>1</v>
      </c>
      <c r="E137" s="115">
        <f>D137*E135</f>
        <v>4</v>
      </c>
      <c r="F137" s="563"/>
      <c r="G137" s="115"/>
      <c r="H137" s="563">
        <v>0</v>
      </c>
      <c r="I137" s="115">
        <f>H137*E137</f>
        <v>0</v>
      </c>
      <c r="J137" s="115">
        <f>I137</f>
        <v>0</v>
      </c>
    </row>
    <row r="138" spans="1:10" ht="14.25">
      <c r="A138" s="504"/>
      <c r="B138" s="113" t="s">
        <v>40</v>
      </c>
      <c r="C138" s="109" t="s">
        <v>13</v>
      </c>
      <c r="D138" s="109">
        <v>2.4E-2</v>
      </c>
      <c r="E138" s="115">
        <f>D138*E135</f>
        <v>9.6000000000000002E-2</v>
      </c>
      <c r="F138" s="563"/>
      <c r="G138" s="115"/>
      <c r="H138" s="563">
        <v>0</v>
      </c>
      <c r="I138" s="115">
        <f>H138*E138</f>
        <v>0</v>
      </c>
      <c r="J138" s="115">
        <f>I138</f>
        <v>0</v>
      </c>
    </row>
    <row r="139" spans="1:10" ht="15.75">
      <c r="A139" s="502">
        <v>13</v>
      </c>
      <c r="B139" s="98" t="s">
        <v>246</v>
      </c>
      <c r="C139" s="110" t="s">
        <v>18</v>
      </c>
      <c r="D139" s="102"/>
      <c r="E139" s="111">
        <v>16</v>
      </c>
      <c r="F139" s="562"/>
      <c r="G139" s="112"/>
      <c r="H139" s="562"/>
      <c r="I139" s="112"/>
      <c r="J139" s="112">
        <f>SUM(J140:J142)</f>
        <v>0</v>
      </c>
    </row>
    <row r="140" spans="1:10" ht="14.25">
      <c r="A140" s="503"/>
      <c r="B140" s="113" t="s">
        <v>9</v>
      </c>
      <c r="C140" s="114" t="s">
        <v>10</v>
      </c>
      <c r="D140" s="109">
        <v>0.38900000000000001</v>
      </c>
      <c r="E140" s="115">
        <f>E139*D140</f>
        <v>6.2240000000000002</v>
      </c>
      <c r="F140" s="563">
        <v>0</v>
      </c>
      <c r="G140" s="115">
        <f>F140*E140</f>
        <v>0</v>
      </c>
      <c r="H140" s="563"/>
      <c r="I140" s="115"/>
      <c r="J140" s="115">
        <f>G140</f>
        <v>0</v>
      </c>
    </row>
    <row r="141" spans="1:10" ht="15.75">
      <c r="A141" s="503"/>
      <c r="B141" s="96" t="s">
        <v>245</v>
      </c>
      <c r="C141" s="114" t="s">
        <v>18</v>
      </c>
      <c r="D141" s="109">
        <v>1</v>
      </c>
      <c r="E141" s="115">
        <f>D141*E139</f>
        <v>16</v>
      </c>
      <c r="F141" s="563"/>
      <c r="G141" s="115"/>
      <c r="H141" s="563">
        <v>0</v>
      </c>
      <c r="I141" s="115">
        <f>H141*E141</f>
        <v>0</v>
      </c>
      <c r="J141" s="115">
        <f>I141</f>
        <v>0</v>
      </c>
    </row>
    <row r="142" spans="1:10" ht="14.25">
      <c r="A142" s="504"/>
      <c r="B142" s="113" t="s">
        <v>40</v>
      </c>
      <c r="C142" s="109" t="s">
        <v>13</v>
      </c>
      <c r="D142" s="109">
        <v>2.4E-2</v>
      </c>
      <c r="E142" s="115">
        <f>D142*E139</f>
        <v>0.38400000000000001</v>
      </c>
      <c r="F142" s="563"/>
      <c r="G142" s="115"/>
      <c r="H142" s="563">
        <v>0</v>
      </c>
      <c r="I142" s="115">
        <f>H142*E142</f>
        <v>0</v>
      </c>
      <c r="J142" s="115">
        <f>I142</f>
        <v>0</v>
      </c>
    </row>
    <row r="143" spans="1:10" ht="14.25">
      <c r="A143" s="502">
        <v>14</v>
      </c>
      <c r="B143" s="100" t="s">
        <v>116</v>
      </c>
      <c r="C143" s="110" t="s">
        <v>18</v>
      </c>
      <c r="D143" s="102"/>
      <c r="E143" s="111">
        <v>2</v>
      </c>
      <c r="F143" s="562"/>
      <c r="G143" s="112"/>
      <c r="H143" s="562"/>
      <c r="I143" s="112"/>
      <c r="J143" s="112">
        <f>SUM(J144:J146)</f>
        <v>0</v>
      </c>
    </row>
    <row r="144" spans="1:10" ht="14.25">
      <c r="A144" s="503"/>
      <c r="B144" s="113" t="s">
        <v>9</v>
      </c>
      <c r="C144" s="114" t="s">
        <v>10</v>
      </c>
      <c r="D144" s="109">
        <v>0.38900000000000001</v>
      </c>
      <c r="E144" s="115">
        <f>E143*D144</f>
        <v>0.77800000000000002</v>
      </c>
      <c r="F144" s="563">
        <v>0</v>
      </c>
      <c r="G144" s="115">
        <f>F144*E144</f>
        <v>0</v>
      </c>
      <c r="H144" s="563"/>
      <c r="I144" s="115"/>
      <c r="J144" s="115">
        <f>G144</f>
        <v>0</v>
      </c>
    </row>
    <row r="145" spans="1:10" ht="14.25">
      <c r="A145" s="503"/>
      <c r="B145" s="108" t="s">
        <v>116</v>
      </c>
      <c r="C145" s="114" t="s">
        <v>18</v>
      </c>
      <c r="D145" s="109">
        <v>1</v>
      </c>
      <c r="E145" s="115">
        <f>D145*E143</f>
        <v>2</v>
      </c>
      <c r="F145" s="563"/>
      <c r="G145" s="115"/>
      <c r="H145" s="563">
        <v>0</v>
      </c>
      <c r="I145" s="115">
        <f t="shared" ref="I145:I146" si="31">H145*E145</f>
        <v>0</v>
      </c>
      <c r="J145" s="115">
        <f>I145</f>
        <v>0</v>
      </c>
    </row>
    <row r="146" spans="1:10" ht="14.25">
      <c r="A146" s="504"/>
      <c r="B146" s="113" t="s">
        <v>40</v>
      </c>
      <c r="C146" s="109" t="s">
        <v>13</v>
      </c>
      <c r="D146" s="109">
        <v>2.4E-2</v>
      </c>
      <c r="E146" s="115">
        <f>D146*E143</f>
        <v>4.8000000000000001E-2</v>
      </c>
      <c r="F146" s="563"/>
      <c r="G146" s="115"/>
      <c r="H146" s="563">
        <v>0</v>
      </c>
      <c r="I146" s="115">
        <f t="shared" si="31"/>
        <v>0</v>
      </c>
      <c r="J146" s="115">
        <f>I146</f>
        <v>0</v>
      </c>
    </row>
    <row r="147" spans="1:10">
      <c r="A147" s="505">
        <v>15</v>
      </c>
      <c r="B147" s="116" t="s">
        <v>248</v>
      </c>
      <c r="C147" s="117" t="s">
        <v>18</v>
      </c>
      <c r="D147" s="72"/>
      <c r="E147" s="118">
        <v>1</v>
      </c>
      <c r="F147" s="389"/>
      <c r="G147" s="94"/>
      <c r="H147" s="389"/>
      <c r="I147" s="94"/>
      <c r="J147" s="94">
        <f>SUM(J148:J150)</f>
        <v>0</v>
      </c>
    </row>
    <row r="148" spans="1:10">
      <c r="A148" s="506"/>
      <c r="B148" s="95" t="s">
        <v>9</v>
      </c>
      <c r="C148" s="54" t="s">
        <v>18</v>
      </c>
      <c r="D148" s="52">
        <v>1</v>
      </c>
      <c r="E148" s="55">
        <f>D148*E147</f>
        <v>1</v>
      </c>
      <c r="F148" s="390">
        <v>0</v>
      </c>
      <c r="G148" s="55">
        <f>F148*E148</f>
        <v>0</v>
      </c>
      <c r="H148" s="390"/>
      <c r="I148" s="67"/>
      <c r="J148" s="67">
        <f>G148</f>
        <v>0</v>
      </c>
    </row>
    <row r="149" spans="1:10">
      <c r="A149" s="506"/>
      <c r="B149" s="95" t="s">
        <v>249</v>
      </c>
      <c r="C149" s="119" t="s">
        <v>18</v>
      </c>
      <c r="D149" s="60">
        <v>1</v>
      </c>
      <c r="E149" s="67">
        <f>D149*E147</f>
        <v>1</v>
      </c>
      <c r="F149" s="390"/>
      <c r="G149" s="67"/>
      <c r="H149" s="390">
        <v>0</v>
      </c>
      <c r="I149" s="67">
        <f>H149*E149</f>
        <v>0</v>
      </c>
      <c r="J149" s="67">
        <f>I149</f>
        <v>0</v>
      </c>
    </row>
    <row r="150" spans="1:10">
      <c r="A150" s="507"/>
      <c r="B150" s="95" t="s">
        <v>40</v>
      </c>
      <c r="C150" s="60" t="s">
        <v>13</v>
      </c>
      <c r="D150" s="60">
        <v>0.37</v>
      </c>
      <c r="E150" s="67">
        <f>D150*E147</f>
        <v>0.37</v>
      </c>
      <c r="F150" s="390"/>
      <c r="G150" s="67"/>
      <c r="H150" s="390">
        <v>0</v>
      </c>
      <c r="I150" s="67">
        <f>H150*E150</f>
        <v>0</v>
      </c>
      <c r="J150" s="67">
        <f>I150</f>
        <v>0</v>
      </c>
    </row>
    <row r="151" spans="1:10" ht="25.5">
      <c r="A151" s="511">
        <v>16</v>
      </c>
      <c r="B151" s="93" t="s">
        <v>389</v>
      </c>
      <c r="C151" s="117" t="s">
        <v>18</v>
      </c>
      <c r="D151" s="72"/>
      <c r="E151" s="118">
        <v>1</v>
      </c>
      <c r="F151" s="564"/>
      <c r="G151" s="94"/>
      <c r="H151" s="564"/>
      <c r="I151" s="94"/>
      <c r="J151" s="94">
        <f>SUM(J152:J154)</f>
        <v>0</v>
      </c>
    </row>
    <row r="152" spans="1:10">
      <c r="A152" s="512"/>
      <c r="B152" s="95" t="s">
        <v>9</v>
      </c>
      <c r="C152" s="54" t="s">
        <v>18</v>
      </c>
      <c r="D152" s="52">
        <v>1</v>
      </c>
      <c r="E152" s="55">
        <f>D152*E151</f>
        <v>1</v>
      </c>
      <c r="F152" s="565">
        <v>0</v>
      </c>
      <c r="G152" s="55">
        <f>F152*E152</f>
        <v>0</v>
      </c>
      <c r="H152" s="565"/>
      <c r="I152" s="67"/>
      <c r="J152" s="67">
        <f>G152</f>
        <v>0</v>
      </c>
    </row>
    <row r="153" spans="1:10" ht="25.5" customHeight="1">
      <c r="A153" s="512"/>
      <c r="B153" s="120" t="s">
        <v>250</v>
      </c>
      <c r="C153" s="119" t="s">
        <v>18</v>
      </c>
      <c r="D153" s="60">
        <v>1</v>
      </c>
      <c r="E153" s="60">
        <f>D153*E151</f>
        <v>1</v>
      </c>
      <c r="F153" s="565"/>
      <c r="G153" s="67"/>
      <c r="H153" s="565">
        <v>0</v>
      </c>
      <c r="I153" s="67">
        <f>H153*E153</f>
        <v>0</v>
      </c>
      <c r="J153" s="67">
        <f>I153</f>
        <v>0</v>
      </c>
    </row>
    <row r="154" spans="1:10">
      <c r="A154" s="513"/>
      <c r="B154" s="95" t="s">
        <v>40</v>
      </c>
      <c r="C154" s="119" t="s">
        <v>13</v>
      </c>
      <c r="D154" s="60">
        <v>1.32</v>
      </c>
      <c r="E154" s="60">
        <f>D154*E151</f>
        <v>1.32</v>
      </c>
      <c r="F154" s="565"/>
      <c r="G154" s="67"/>
      <c r="H154" s="565">
        <f>H150</f>
        <v>0</v>
      </c>
      <c r="I154" s="67">
        <f>H154*E154</f>
        <v>0</v>
      </c>
      <c r="J154" s="67">
        <f>I154</f>
        <v>0</v>
      </c>
    </row>
    <row r="155" spans="1:10">
      <c r="A155" s="121">
        <v>17</v>
      </c>
      <c r="B155" s="122" t="s">
        <v>321</v>
      </c>
      <c r="C155" s="117" t="s">
        <v>33</v>
      </c>
      <c r="D155" s="72"/>
      <c r="E155" s="72">
        <v>1</v>
      </c>
      <c r="F155" s="565">
        <v>0</v>
      </c>
      <c r="G155" s="67">
        <f>F155*E155</f>
        <v>0</v>
      </c>
      <c r="H155" s="325">
        <v>0</v>
      </c>
      <c r="I155" s="67">
        <f>H155*E155</f>
        <v>0</v>
      </c>
      <c r="J155" s="94">
        <f>I155+G155</f>
        <v>0</v>
      </c>
    </row>
    <row r="156" spans="1:10">
      <c r="A156" s="121">
        <v>18</v>
      </c>
      <c r="B156" s="122" t="s">
        <v>351</v>
      </c>
      <c r="C156" s="117" t="s">
        <v>33</v>
      </c>
      <c r="D156" s="72"/>
      <c r="E156" s="72">
        <v>1</v>
      </c>
      <c r="F156" s="565">
        <v>0</v>
      </c>
      <c r="G156" s="67">
        <f>F156*E156</f>
        <v>0</v>
      </c>
      <c r="H156" s="325">
        <v>0</v>
      </c>
      <c r="I156" s="67">
        <f>H156*E156</f>
        <v>0</v>
      </c>
      <c r="J156" s="94">
        <f>I156+G156</f>
        <v>0</v>
      </c>
    </row>
    <row r="157" spans="1:10">
      <c r="A157" s="505">
        <v>19</v>
      </c>
      <c r="B157" s="380" t="s">
        <v>84</v>
      </c>
      <c r="C157" s="381" t="s">
        <v>18</v>
      </c>
      <c r="D157" s="382"/>
      <c r="E157" s="383">
        <v>1</v>
      </c>
      <c r="F157" s="409"/>
      <c r="G157" s="384"/>
      <c r="H157" s="409"/>
      <c r="I157" s="384"/>
      <c r="J157" s="384">
        <f>SUM(J158:J160)</f>
        <v>0</v>
      </c>
    </row>
    <row r="158" spans="1:10">
      <c r="A158" s="506"/>
      <c r="B158" s="385" t="s">
        <v>9</v>
      </c>
      <c r="C158" s="386" t="s">
        <v>18</v>
      </c>
      <c r="D158" s="387">
        <v>1</v>
      </c>
      <c r="E158" s="388">
        <f>D158*E157</f>
        <v>1</v>
      </c>
      <c r="F158" s="390">
        <v>0</v>
      </c>
      <c r="G158" s="388">
        <f>F158*E158</f>
        <v>0</v>
      </c>
      <c r="H158" s="391"/>
      <c r="I158" s="388"/>
      <c r="J158" s="388">
        <f>G158</f>
        <v>0</v>
      </c>
    </row>
    <row r="159" spans="1:10">
      <c r="A159" s="506"/>
      <c r="B159" s="385" t="s">
        <v>41</v>
      </c>
      <c r="C159" s="386" t="s">
        <v>18</v>
      </c>
      <c r="D159" s="387">
        <v>1</v>
      </c>
      <c r="E159" s="388">
        <f>D159*E157</f>
        <v>1</v>
      </c>
      <c r="F159" s="391"/>
      <c r="G159" s="388"/>
      <c r="H159" s="391">
        <v>0</v>
      </c>
      <c r="I159" s="388">
        <f>H159*E159</f>
        <v>0</v>
      </c>
      <c r="J159" s="388">
        <f>I159</f>
        <v>0</v>
      </c>
    </row>
    <row r="160" spans="1:10">
      <c r="A160" s="507"/>
      <c r="B160" s="385" t="s">
        <v>40</v>
      </c>
      <c r="C160" s="386" t="s">
        <v>13</v>
      </c>
      <c r="D160" s="387">
        <v>7.0000000000000007E-2</v>
      </c>
      <c r="E160" s="388">
        <f>D160*E157</f>
        <v>7.0000000000000007E-2</v>
      </c>
      <c r="F160" s="391"/>
      <c r="G160" s="388"/>
      <c r="H160" s="391">
        <v>0</v>
      </c>
      <c r="I160" s="388">
        <f>H160*E160</f>
        <v>0</v>
      </c>
      <c r="J160" s="388">
        <f>I160</f>
        <v>0</v>
      </c>
    </row>
    <row r="161" spans="1:10">
      <c r="A161" s="505">
        <v>20</v>
      </c>
      <c r="B161" s="90" t="s">
        <v>84</v>
      </c>
      <c r="C161" s="91" t="s">
        <v>18</v>
      </c>
      <c r="D161" s="63"/>
      <c r="E161" s="65">
        <v>1</v>
      </c>
      <c r="F161" s="566"/>
      <c r="G161" s="66"/>
      <c r="H161" s="566"/>
      <c r="I161" s="66"/>
      <c r="J161" s="66">
        <f>SUM(J162:J164)</f>
        <v>0</v>
      </c>
    </row>
    <row r="162" spans="1:10">
      <c r="A162" s="506"/>
      <c r="B162" s="92" t="s">
        <v>9</v>
      </c>
      <c r="C162" s="54" t="s">
        <v>18</v>
      </c>
      <c r="D162" s="52">
        <v>1</v>
      </c>
      <c r="E162" s="55">
        <f>D162*E161</f>
        <v>1</v>
      </c>
      <c r="F162" s="565">
        <v>0</v>
      </c>
      <c r="G162" s="55">
        <f>F162*E162</f>
        <v>0</v>
      </c>
      <c r="H162" s="414"/>
      <c r="I162" s="55"/>
      <c r="J162" s="55">
        <f>G162</f>
        <v>0</v>
      </c>
    </row>
    <row r="163" spans="1:10">
      <c r="A163" s="506"/>
      <c r="B163" s="92" t="s">
        <v>41</v>
      </c>
      <c r="C163" s="54" t="s">
        <v>18</v>
      </c>
      <c r="D163" s="52">
        <v>1</v>
      </c>
      <c r="E163" s="55">
        <f>D163*E161</f>
        <v>1</v>
      </c>
      <c r="F163" s="414"/>
      <c r="G163" s="55"/>
      <c r="H163" s="414">
        <v>0</v>
      </c>
      <c r="I163" s="55">
        <f>H163*E163</f>
        <v>0</v>
      </c>
      <c r="J163" s="55">
        <f>I163</f>
        <v>0</v>
      </c>
    </row>
    <row r="164" spans="1:10">
      <c r="A164" s="507"/>
      <c r="B164" s="92" t="s">
        <v>40</v>
      </c>
      <c r="C164" s="54" t="s">
        <v>13</v>
      </c>
      <c r="D164" s="52">
        <v>7.0000000000000007E-2</v>
      </c>
      <c r="E164" s="55">
        <f>D164*E161</f>
        <v>7.0000000000000007E-2</v>
      </c>
      <c r="F164" s="414"/>
      <c r="G164" s="55"/>
      <c r="H164" s="414">
        <f>H150</f>
        <v>0</v>
      </c>
      <c r="I164" s="55">
        <f>H164*E164</f>
        <v>0</v>
      </c>
      <c r="J164" s="55">
        <f>I164</f>
        <v>0</v>
      </c>
    </row>
    <row r="165" spans="1:10">
      <c r="A165" s="60">
        <v>21</v>
      </c>
      <c r="B165" s="123" t="s">
        <v>119</v>
      </c>
      <c r="C165" s="91" t="s">
        <v>33</v>
      </c>
      <c r="D165" s="52"/>
      <c r="E165" s="65">
        <v>1</v>
      </c>
      <c r="F165" s="414">
        <v>0</v>
      </c>
      <c r="G165" s="55">
        <f>F165*E165</f>
        <v>0</v>
      </c>
      <c r="H165" s="326">
        <v>0</v>
      </c>
      <c r="I165" s="55">
        <f>H165*E165</f>
        <v>0</v>
      </c>
      <c r="J165" s="66">
        <f>I165+G165</f>
        <v>0</v>
      </c>
    </row>
    <row r="166" spans="1:10">
      <c r="A166" s="505">
        <v>22</v>
      </c>
      <c r="B166" s="90" t="s">
        <v>120</v>
      </c>
      <c r="C166" s="91" t="s">
        <v>18</v>
      </c>
      <c r="D166" s="63"/>
      <c r="E166" s="65">
        <v>1</v>
      </c>
      <c r="F166" s="566"/>
      <c r="G166" s="66"/>
      <c r="H166" s="566"/>
      <c r="I166" s="66"/>
      <c r="J166" s="66">
        <f>SUM(J167:J169)</f>
        <v>0</v>
      </c>
    </row>
    <row r="167" spans="1:10">
      <c r="A167" s="506"/>
      <c r="B167" s="92" t="s">
        <v>9</v>
      </c>
      <c r="C167" s="54" t="s">
        <v>18</v>
      </c>
      <c r="D167" s="52">
        <v>1</v>
      </c>
      <c r="E167" s="55">
        <f>D167*E166</f>
        <v>1</v>
      </c>
      <c r="F167" s="565">
        <v>0</v>
      </c>
      <c r="G167" s="55">
        <f>F167*E167</f>
        <v>0</v>
      </c>
      <c r="H167" s="414"/>
      <c r="I167" s="55"/>
      <c r="J167" s="55">
        <f>G167</f>
        <v>0</v>
      </c>
    </row>
    <row r="168" spans="1:10">
      <c r="A168" s="506"/>
      <c r="B168" s="92" t="s">
        <v>121</v>
      </c>
      <c r="C168" s="54" t="s">
        <v>18</v>
      </c>
      <c r="D168" s="52">
        <v>1</v>
      </c>
      <c r="E168" s="55">
        <f>D168*E166</f>
        <v>1</v>
      </c>
      <c r="F168" s="414"/>
      <c r="G168" s="55"/>
      <c r="H168" s="391">
        <v>0</v>
      </c>
      <c r="I168" s="55">
        <f>H168*E168</f>
        <v>0</v>
      </c>
      <c r="J168" s="55">
        <f>I168</f>
        <v>0</v>
      </c>
    </row>
    <row r="169" spans="1:10">
      <c r="A169" s="507"/>
      <c r="B169" s="92" t="s">
        <v>40</v>
      </c>
      <c r="C169" s="54" t="s">
        <v>13</v>
      </c>
      <c r="D169" s="52">
        <v>7.0000000000000007E-2</v>
      </c>
      <c r="E169" s="55">
        <f>D169*E166</f>
        <v>7.0000000000000007E-2</v>
      </c>
      <c r="F169" s="414"/>
      <c r="G169" s="55"/>
      <c r="H169" s="414">
        <f>H160</f>
        <v>0</v>
      </c>
      <c r="I169" s="55">
        <f>H169*E169</f>
        <v>0</v>
      </c>
      <c r="J169" s="55">
        <f>I169</f>
        <v>0</v>
      </c>
    </row>
    <row r="170" spans="1:10">
      <c r="A170" s="496">
        <v>23</v>
      </c>
      <c r="B170" s="122" t="s">
        <v>122</v>
      </c>
      <c r="C170" s="117" t="s">
        <v>18</v>
      </c>
      <c r="D170" s="72"/>
      <c r="E170" s="118">
        <v>2</v>
      </c>
      <c r="F170" s="564"/>
      <c r="G170" s="94"/>
      <c r="H170" s="564"/>
      <c r="I170" s="94"/>
      <c r="J170" s="94">
        <f>J171+J172+J173</f>
        <v>0</v>
      </c>
    </row>
    <row r="171" spans="1:10">
      <c r="A171" s="497"/>
      <c r="B171" s="95" t="s">
        <v>9</v>
      </c>
      <c r="C171" s="119" t="s">
        <v>10</v>
      </c>
      <c r="D171" s="60">
        <v>1.85</v>
      </c>
      <c r="E171" s="67">
        <f>D171*E170</f>
        <v>3.7</v>
      </c>
      <c r="F171" s="565">
        <v>0</v>
      </c>
      <c r="G171" s="67">
        <f>F171*E171</f>
        <v>0</v>
      </c>
      <c r="H171" s="565"/>
      <c r="I171" s="67"/>
      <c r="J171" s="67">
        <f>G171</f>
        <v>0</v>
      </c>
    </row>
    <row r="172" spans="1:10">
      <c r="A172" s="497"/>
      <c r="B172" s="95" t="s">
        <v>122</v>
      </c>
      <c r="C172" s="119" t="s">
        <v>18</v>
      </c>
      <c r="D172" s="60">
        <v>1</v>
      </c>
      <c r="E172" s="67">
        <f>D172*E170</f>
        <v>2</v>
      </c>
      <c r="F172" s="565"/>
      <c r="G172" s="67"/>
      <c r="H172" s="565">
        <v>0</v>
      </c>
      <c r="I172" s="67">
        <f>H172*E172</f>
        <v>0</v>
      </c>
      <c r="J172" s="67">
        <f>I172</f>
        <v>0</v>
      </c>
    </row>
    <row r="173" spans="1:10">
      <c r="A173" s="498"/>
      <c r="B173" s="95" t="s">
        <v>40</v>
      </c>
      <c r="C173" s="60" t="s">
        <v>13</v>
      </c>
      <c r="D173" s="60">
        <v>0.18</v>
      </c>
      <c r="E173" s="67">
        <f>D173*E170</f>
        <v>0.36</v>
      </c>
      <c r="F173" s="565"/>
      <c r="G173" s="67"/>
      <c r="H173" s="565">
        <f>H169</f>
        <v>0</v>
      </c>
      <c r="I173" s="67">
        <f>H173*E173</f>
        <v>0</v>
      </c>
      <c r="J173" s="67">
        <f>I173</f>
        <v>0</v>
      </c>
    </row>
    <row r="174" spans="1:10" ht="14.25">
      <c r="A174" s="508">
        <v>24</v>
      </c>
      <c r="B174" s="100" t="s">
        <v>247</v>
      </c>
      <c r="C174" s="101" t="s">
        <v>18</v>
      </c>
      <c r="D174" s="102"/>
      <c r="E174" s="103">
        <v>3</v>
      </c>
      <c r="F174" s="567"/>
      <c r="G174" s="104"/>
      <c r="H174" s="567"/>
      <c r="I174" s="104"/>
      <c r="J174" s="104">
        <f>SUM(J175:J177)</f>
        <v>0</v>
      </c>
    </row>
    <row r="175" spans="1:10" ht="13.5">
      <c r="A175" s="509"/>
      <c r="B175" s="105" t="s">
        <v>9</v>
      </c>
      <c r="C175" s="106" t="s">
        <v>10</v>
      </c>
      <c r="D175" s="99">
        <v>0.58399999999999996</v>
      </c>
      <c r="E175" s="107">
        <f>E174*D175</f>
        <v>1.7519999999999998</v>
      </c>
      <c r="F175" s="568">
        <v>0</v>
      </c>
      <c r="G175" s="107">
        <f>F175*E175</f>
        <v>0</v>
      </c>
      <c r="H175" s="568"/>
      <c r="I175" s="107"/>
      <c r="J175" s="107">
        <f>G175</f>
        <v>0</v>
      </c>
    </row>
    <row r="176" spans="1:10" ht="14.25">
      <c r="A176" s="509"/>
      <c r="B176" s="108" t="s">
        <v>247</v>
      </c>
      <c r="C176" s="106" t="s">
        <v>18</v>
      </c>
      <c r="D176" s="99">
        <v>1</v>
      </c>
      <c r="E176" s="107">
        <f>D176*E174</f>
        <v>3</v>
      </c>
      <c r="F176" s="568"/>
      <c r="G176" s="107"/>
      <c r="H176" s="568">
        <v>0</v>
      </c>
      <c r="I176" s="107">
        <f>H176*E176</f>
        <v>0</v>
      </c>
      <c r="J176" s="107">
        <f>I176</f>
        <v>0</v>
      </c>
    </row>
    <row r="177" spans="1:10" ht="13.5">
      <c r="A177" s="510"/>
      <c r="B177" s="105" t="s">
        <v>40</v>
      </c>
      <c r="C177" s="99" t="s">
        <v>13</v>
      </c>
      <c r="D177" s="99">
        <v>2.4E-2</v>
      </c>
      <c r="E177" s="107">
        <f>D177*E174</f>
        <v>7.2000000000000008E-2</v>
      </c>
      <c r="F177" s="568"/>
      <c r="G177" s="107"/>
      <c r="H177" s="568">
        <f>H173</f>
        <v>0</v>
      </c>
      <c r="I177" s="107">
        <f>H177*E177</f>
        <v>0</v>
      </c>
      <c r="J177" s="107">
        <f>I177</f>
        <v>0</v>
      </c>
    </row>
    <row r="178" spans="1:10" ht="67.5">
      <c r="A178" s="99">
        <v>25</v>
      </c>
      <c r="B178" s="40" t="s">
        <v>251</v>
      </c>
      <c r="C178" s="91" t="s">
        <v>33</v>
      </c>
      <c r="D178" s="52"/>
      <c r="E178" s="65">
        <v>1</v>
      </c>
      <c r="F178" s="414">
        <v>0</v>
      </c>
      <c r="G178" s="55">
        <f>F178*E178</f>
        <v>0</v>
      </c>
      <c r="H178" s="326">
        <v>0</v>
      </c>
      <c r="I178" s="55">
        <f>H178*E178</f>
        <v>0</v>
      </c>
      <c r="J178" s="66">
        <f>I178+G178</f>
        <v>0</v>
      </c>
    </row>
    <row r="179" spans="1:10" ht="54">
      <c r="A179" s="99">
        <v>26</v>
      </c>
      <c r="B179" s="40" t="s">
        <v>252</v>
      </c>
      <c r="C179" s="91" t="s">
        <v>33</v>
      </c>
      <c r="D179" s="52"/>
      <c r="E179" s="65">
        <v>1</v>
      </c>
      <c r="F179" s="414">
        <v>0</v>
      </c>
      <c r="G179" s="55">
        <f>F179*E179</f>
        <v>0</v>
      </c>
      <c r="H179" s="326">
        <v>0</v>
      </c>
      <c r="I179" s="55">
        <f>H179*E179</f>
        <v>0</v>
      </c>
      <c r="J179" s="66">
        <f>I179+G179</f>
        <v>0</v>
      </c>
    </row>
    <row r="180" spans="1:10">
      <c r="A180" s="69"/>
      <c r="B180" s="69" t="s">
        <v>68</v>
      </c>
      <c r="C180" s="69"/>
      <c r="D180" s="69"/>
      <c r="E180" s="124"/>
      <c r="F180" s="124"/>
      <c r="G180" s="125">
        <f>SUM(G11:G179)</f>
        <v>0</v>
      </c>
      <c r="H180" s="124"/>
      <c r="I180" s="125">
        <f>SUM(I11:I179)</f>
        <v>0</v>
      </c>
      <c r="J180" s="125">
        <f>I180+G180</f>
        <v>0</v>
      </c>
    </row>
    <row r="181" spans="1:10" ht="13.5">
      <c r="A181" s="126"/>
      <c r="B181" s="61" t="s">
        <v>82</v>
      </c>
      <c r="C181" s="569">
        <v>0.05</v>
      </c>
      <c r="D181" s="127"/>
      <c r="E181" s="127"/>
      <c r="F181" s="128"/>
      <c r="G181" s="128"/>
      <c r="H181" s="128"/>
      <c r="I181" s="128"/>
      <c r="J181" s="128">
        <f>I180*C181</f>
        <v>0</v>
      </c>
    </row>
    <row r="182" spans="1:10" ht="13.5">
      <c r="A182" s="126"/>
      <c r="B182" s="61" t="s">
        <v>8</v>
      </c>
      <c r="C182" s="129"/>
      <c r="D182" s="127"/>
      <c r="E182" s="127"/>
      <c r="F182" s="128"/>
      <c r="G182" s="128"/>
      <c r="H182" s="128"/>
      <c r="I182" s="128"/>
      <c r="J182" s="128">
        <f>J181+J180</f>
        <v>0</v>
      </c>
    </row>
    <row r="183" spans="1:10" ht="13.5">
      <c r="A183" s="130"/>
      <c r="B183" s="131" t="s">
        <v>83</v>
      </c>
      <c r="C183" s="570">
        <v>0.08</v>
      </c>
      <c r="D183" s="127"/>
      <c r="E183" s="127"/>
      <c r="F183" s="128"/>
      <c r="G183" s="128"/>
      <c r="H183" s="128"/>
      <c r="I183" s="128"/>
      <c r="J183" s="128">
        <f>J182*C183</f>
        <v>0</v>
      </c>
    </row>
    <row r="184" spans="1:10">
      <c r="A184" s="71"/>
      <c r="B184" s="132" t="s">
        <v>26</v>
      </c>
      <c r="C184" s="133"/>
      <c r="D184" s="134"/>
      <c r="E184" s="135"/>
      <c r="F184" s="136"/>
      <c r="G184" s="137"/>
      <c r="H184" s="137"/>
      <c r="I184" s="137"/>
      <c r="J184" s="137">
        <f>J183+J182</f>
        <v>0</v>
      </c>
    </row>
    <row r="185" spans="1:10">
      <c r="A185" s="71"/>
      <c r="B185" s="138" t="s">
        <v>73</v>
      </c>
      <c r="C185" s="570">
        <v>0.06</v>
      </c>
      <c r="D185" s="139"/>
      <c r="E185" s="140"/>
      <c r="F185" s="141"/>
      <c r="G185" s="142"/>
      <c r="H185" s="142"/>
      <c r="I185" s="142"/>
      <c r="J185" s="137">
        <f>J184*C185</f>
        <v>0</v>
      </c>
    </row>
    <row r="186" spans="1:10">
      <c r="A186" s="71"/>
      <c r="B186" s="132" t="s">
        <v>26</v>
      </c>
      <c r="C186" s="133"/>
      <c r="D186" s="134"/>
      <c r="E186" s="135"/>
      <c r="F186" s="136"/>
      <c r="G186" s="137"/>
      <c r="H186" s="137"/>
      <c r="I186" s="137"/>
      <c r="J186" s="137">
        <f>J185+J184</f>
        <v>0</v>
      </c>
    </row>
    <row r="187" spans="1:10">
      <c r="A187" s="143"/>
      <c r="B187" s="144"/>
      <c r="C187" s="143"/>
      <c r="D187" s="143"/>
      <c r="E187" s="143"/>
      <c r="F187" s="143"/>
      <c r="G187" s="143"/>
      <c r="H187" s="143"/>
      <c r="I187" s="143"/>
      <c r="J187" s="171"/>
    </row>
    <row r="188" spans="1:10">
      <c r="A188" s="146"/>
      <c r="B188" s="146"/>
      <c r="C188" s="146"/>
      <c r="D188" s="146"/>
      <c r="E188" s="146"/>
      <c r="F188" s="145"/>
      <c r="G188" s="146"/>
      <c r="H188" s="146"/>
      <c r="I188" s="146"/>
      <c r="J188" s="146"/>
    </row>
    <row r="189" spans="1:10">
      <c r="B189" s="166"/>
    </row>
    <row r="190" spans="1:10">
      <c r="B190" s="173"/>
      <c r="C190" s="173"/>
      <c r="D190" s="173"/>
      <c r="E190" s="173"/>
      <c r="F190" s="173"/>
      <c r="G190" s="173"/>
      <c r="H190" s="173"/>
      <c r="I190" s="173"/>
      <c r="J190" s="173"/>
    </row>
  </sheetData>
  <sheetProtection algorithmName="SHA-512" hashValue="DmENDCyjuDSMhxYuearVrzh8fzio3VxxP94gjIAkbf+QwKy9+RCwV1WTFIFmrnhEDQyL7hl7+6tim6CFdKZGTA==" saltValue="EWfbE4bPgtr8NZFlHDM/jQ==" spinCount="100000" sheet="1" formatCells="0" formatColumns="0" formatRows="0" insertColumns="0" insertRows="0" insertHyperlinks="0" deleteColumns="0" deleteRows="0" sort="0" autoFilter="0" pivotTables="0"/>
  <mergeCells count="42">
    <mergeCell ref="A174:A177"/>
    <mergeCell ref="A60:A63"/>
    <mergeCell ref="A151:A154"/>
    <mergeCell ref="A157:A160"/>
    <mergeCell ref="A161:A164"/>
    <mergeCell ref="A166:A169"/>
    <mergeCell ref="A170:A173"/>
    <mergeCell ref="A131:A134"/>
    <mergeCell ref="A135:A138"/>
    <mergeCell ref="A139:A142"/>
    <mergeCell ref="A143:A146"/>
    <mergeCell ref="A147:A150"/>
    <mergeCell ref="A111:A114"/>
    <mergeCell ref="A115:A118"/>
    <mergeCell ref="A119:A122"/>
    <mergeCell ref="A123:A126"/>
    <mergeCell ref="A127:A130"/>
    <mergeCell ref="A80:A83"/>
    <mergeCell ref="A84:A87"/>
    <mergeCell ref="A89:A96"/>
    <mergeCell ref="A97:A104"/>
    <mergeCell ref="A107:A110"/>
    <mergeCell ref="A52:A55"/>
    <mergeCell ref="A56:A59"/>
    <mergeCell ref="A65:A74"/>
    <mergeCell ref="A76:A79"/>
    <mergeCell ref="A10:A20"/>
    <mergeCell ref="A21:A30"/>
    <mergeCell ref="A31:A40"/>
    <mergeCell ref="A44:A47"/>
    <mergeCell ref="A48:A51"/>
    <mergeCell ref="A1:J1"/>
    <mergeCell ref="B2:I2"/>
    <mergeCell ref="B3:H3"/>
    <mergeCell ref="B6:B7"/>
    <mergeCell ref="J6:J7"/>
    <mergeCell ref="A6:A7"/>
    <mergeCell ref="C6:C7"/>
    <mergeCell ref="D6:D7"/>
    <mergeCell ref="E6:E7"/>
    <mergeCell ref="F6:G6"/>
    <mergeCell ref="H6:I6"/>
  </mergeCells>
  <conditionalFormatting sqref="C6:E6 C8:E8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1:I48"/>
  <sheetViews>
    <sheetView zoomScale="115" zoomScaleNormal="115" zoomScaleSheetLayoutView="106" workbookViewId="0">
      <selection activeCell="F22" sqref="F22"/>
    </sheetView>
  </sheetViews>
  <sheetFormatPr defaultColWidth="10.42578125" defaultRowHeight="12.75"/>
  <cols>
    <col min="1" max="1" width="10.42578125" style="593"/>
    <col min="2" max="2" width="3.85546875" style="655" customWidth="1"/>
    <col min="3" max="3" width="66.140625" style="593" customWidth="1"/>
    <col min="4" max="4" width="14.140625" style="593" customWidth="1"/>
    <col min="5" max="5" width="17.85546875" style="593" customWidth="1"/>
    <col min="6" max="6" width="15.42578125" style="593" customWidth="1"/>
    <col min="7" max="7" width="17.28515625" style="593" customWidth="1"/>
    <col min="8" max="12" width="10.140625" style="593" customWidth="1"/>
    <col min="13" max="16384" width="10.42578125" style="593"/>
  </cols>
  <sheetData>
    <row r="1" spans="2:7" s="576" customFormat="1" ht="10.5" customHeight="1">
      <c r="B1" s="574"/>
      <c r="C1" s="575"/>
      <c r="D1" s="575"/>
      <c r="E1" s="575"/>
      <c r="F1" s="575"/>
      <c r="G1" s="575"/>
    </row>
    <row r="2" spans="2:7" s="576" customFormat="1" ht="50.25" customHeight="1">
      <c r="B2" s="577" t="s">
        <v>355</v>
      </c>
      <c r="C2" s="577"/>
      <c r="D2" s="577"/>
      <c r="E2" s="577"/>
      <c r="F2" s="577"/>
      <c r="G2" s="577"/>
    </row>
    <row r="3" spans="2:7" s="576" customFormat="1" ht="16.5" customHeight="1">
      <c r="B3" s="577"/>
      <c r="C3" s="577"/>
      <c r="D3" s="577"/>
      <c r="E3" s="577"/>
      <c r="F3" s="577"/>
      <c r="G3" s="577"/>
    </row>
    <row r="4" spans="2:7" s="576" customFormat="1" ht="18" customHeight="1">
      <c r="B4" s="577" t="s">
        <v>76</v>
      </c>
      <c r="C4" s="577"/>
      <c r="D4" s="577"/>
      <c r="E4" s="577"/>
      <c r="F4" s="577"/>
      <c r="G4" s="577"/>
    </row>
    <row r="5" spans="2:7" s="576" customFormat="1" ht="15.75">
      <c r="B5" s="578"/>
      <c r="C5" s="579" t="s">
        <v>30</v>
      </c>
      <c r="D5" s="580"/>
      <c r="E5" s="580"/>
      <c r="F5" s="580"/>
      <c r="G5" s="580"/>
    </row>
    <row r="6" spans="2:7" s="584" customFormat="1" ht="18.75" customHeight="1">
      <c r="B6" s="581" t="s">
        <v>72</v>
      </c>
      <c r="C6" s="582"/>
      <c r="D6" s="583"/>
      <c r="E6" s="583"/>
      <c r="F6" s="583"/>
      <c r="G6" s="583"/>
    </row>
    <row r="7" spans="2:7" s="584" customFormat="1" ht="16.5">
      <c r="B7" s="585"/>
      <c r="C7" s="586"/>
      <c r="D7" s="587"/>
      <c r="E7" s="587"/>
      <c r="F7" s="587"/>
      <c r="G7" s="587"/>
    </row>
    <row r="8" spans="2:7">
      <c r="B8" s="588" t="s">
        <v>253</v>
      </c>
      <c r="C8" s="589" t="s">
        <v>254</v>
      </c>
      <c r="D8" s="590" t="s">
        <v>5</v>
      </c>
      <c r="E8" s="591" t="s">
        <v>255</v>
      </c>
      <c r="F8" s="592" t="s">
        <v>279</v>
      </c>
      <c r="G8" s="591" t="s">
        <v>7</v>
      </c>
    </row>
    <row r="9" spans="2:7" ht="42.75" customHeight="1">
      <c r="B9" s="594"/>
      <c r="C9" s="595"/>
      <c r="D9" s="594"/>
      <c r="E9" s="594"/>
      <c r="F9" s="596"/>
      <c r="G9" s="594"/>
    </row>
    <row r="10" spans="2:7">
      <c r="B10" s="597">
        <v>1</v>
      </c>
      <c r="C10" s="598">
        <v>2</v>
      </c>
      <c r="D10" s="597">
        <v>3</v>
      </c>
      <c r="E10" s="598">
        <v>4</v>
      </c>
      <c r="F10" s="597">
        <v>5</v>
      </c>
      <c r="G10" s="598">
        <v>6</v>
      </c>
    </row>
    <row r="11" spans="2:7" ht="26.25" customHeight="1">
      <c r="B11" s="599"/>
      <c r="C11" s="600" t="s">
        <v>67</v>
      </c>
      <c r="D11" s="601"/>
      <c r="E11" s="601"/>
      <c r="F11" s="602"/>
      <c r="G11" s="602"/>
    </row>
    <row r="12" spans="2:7" ht="29.25">
      <c r="B12" s="603">
        <v>1</v>
      </c>
      <c r="C12" s="604" t="s">
        <v>256</v>
      </c>
      <c r="D12" s="605" t="s">
        <v>19</v>
      </c>
      <c r="E12" s="606">
        <v>50</v>
      </c>
      <c r="F12" s="404">
        <v>0</v>
      </c>
      <c r="G12" s="607">
        <f>F12*E12</f>
        <v>0</v>
      </c>
    </row>
    <row r="13" spans="2:7" ht="15.75">
      <c r="B13" s="603">
        <v>2</v>
      </c>
      <c r="C13" s="604" t="s">
        <v>257</v>
      </c>
      <c r="D13" s="605" t="s">
        <v>19</v>
      </c>
      <c r="E13" s="606">
        <v>600</v>
      </c>
      <c r="F13" s="608">
        <v>0</v>
      </c>
      <c r="G13" s="607">
        <f t="shared" ref="G13:G34" si="0">F13*E13</f>
        <v>0</v>
      </c>
    </row>
    <row r="14" spans="2:7" ht="15.75">
      <c r="B14" s="603">
        <v>3</v>
      </c>
      <c r="C14" s="604" t="s">
        <v>258</v>
      </c>
      <c r="D14" s="605" t="s">
        <v>19</v>
      </c>
      <c r="E14" s="606">
        <v>400</v>
      </c>
      <c r="F14" s="609">
        <v>0</v>
      </c>
      <c r="G14" s="607">
        <f t="shared" si="0"/>
        <v>0</v>
      </c>
    </row>
    <row r="15" spans="2:7" ht="15.75">
      <c r="B15" s="603">
        <v>4</v>
      </c>
      <c r="C15" s="604" t="s">
        <v>259</v>
      </c>
      <c r="D15" s="605" t="s">
        <v>19</v>
      </c>
      <c r="E15" s="606">
        <v>150</v>
      </c>
      <c r="F15" s="610">
        <v>0</v>
      </c>
      <c r="G15" s="607">
        <f t="shared" si="0"/>
        <v>0</v>
      </c>
    </row>
    <row r="16" spans="2:7">
      <c r="B16" s="599"/>
      <c r="C16" s="600" t="s">
        <v>260</v>
      </c>
      <c r="D16" s="601"/>
      <c r="E16" s="601"/>
      <c r="F16" s="602"/>
      <c r="G16" s="611"/>
    </row>
    <row r="17" spans="2:9" ht="13.5">
      <c r="B17" s="603">
        <v>5</v>
      </c>
      <c r="C17" s="612" t="s">
        <v>261</v>
      </c>
      <c r="D17" s="605" t="s">
        <v>262</v>
      </c>
      <c r="E17" s="606">
        <v>2</v>
      </c>
      <c r="F17" s="402">
        <v>0</v>
      </c>
      <c r="G17" s="607">
        <f t="shared" si="0"/>
        <v>0</v>
      </c>
    </row>
    <row r="18" spans="2:9" ht="27">
      <c r="B18" s="603">
        <v>6</v>
      </c>
      <c r="C18" s="604" t="s">
        <v>263</v>
      </c>
      <c r="D18" s="605" t="s">
        <v>18</v>
      </c>
      <c r="E18" s="606">
        <v>10</v>
      </c>
      <c r="F18" s="402">
        <v>0</v>
      </c>
      <c r="G18" s="607">
        <f t="shared" si="0"/>
        <v>0</v>
      </c>
      <c r="I18" s="571"/>
    </row>
    <row r="19" spans="2:9" ht="13.5">
      <c r="B19" s="603">
        <v>7</v>
      </c>
      <c r="C19" s="613" t="s">
        <v>264</v>
      </c>
      <c r="D19" s="605" t="s">
        <v>18</v>
      </c>
      <c r="E19" s="606">
        <v>6</v>
      </c>
      <c r="F19" s="403">
        <v>0</v>
      </c>
      <c r="G19" s="607">
        <f t="shared" si="0"/>
        <v>0</v>
      </c>
    </row>
    <row r="20" spans="2:9" ht="13.5">
      <c r="B20" s="603">
        <v>8</v>
      </c>
      <c r="C20" s="613" t="s">
        <v>265</v>
      </c>
      <c r="D20" s="605" t="s">
        <v>18</v>
      </c>
      <c r="E20" s="606">
        <v>8</v>
      </c>
      <c r="F20" s="401">
        <v>0</v>
      </c>
      <c r="G20" s="607">
        <f t="shared" si="0"/>
        <v>0</v>
      </c>
    </row>
    <row r="21" spans="2:9" ht="13.5">
      <c r="B21" s="603">
        <v>9</v>
      </c>
      <c r="C21" s="613" t="s">
        <v>266</v>
      </c>
      <c r="D21" s="605" t="s">
        <v>18</v>
      </c>
      <c r="E21" s="606">
        <v>2</v>
      </c>
      <c r="F21" s="400">
        <v>0</v>
      </c>
      <c r="G21" s="607">
        <f t="shared" si="0"/>
        <v>0</v>
      </c>
    </row>
    <row r="22" spans="2:9">
      <c r="B22" s="599"/>
      <c r="C22" s="600" t="s">
        <v>267</v>
      </c>
      <c r="D22" s="601"/>
      <c r="E22" s="601"/>
      <c r="F22" s="616"/>
      <c r="G22" s="611"/>
    </row>
    <row r="23" spans="2:9" ht="13.5">
      <c r="B23" s="603">
        <v>10</v>
      </c>
      <c r="C23" s="612" t="s">
        <v>268</v>
      </c>
      <c r="D23" s="617" t="s">
        <v>18</v>
      </c>
      <c r="E23" s="606">
        <v>54</v>
      </c>
      <c r="F23" s="618">
        <v>0</v>
      </c>
      <c r="G23" s="607">
        <f t="shared" si="0"/>
        <v>0</v>
      </c>
    </row>
    <row r="24" spans="2:9" ht="13.5">
      <c r="B24" s="619"/>
      <c r="C24" s="600" t="s">
        <v>269</v>
      </c>
      <c r="D24" s="601"/>
      <c r="E24" s="601"/>
      <c r="F24" s="616"/>
      <c r="G24" s="611"/>
    </row>
    <row r="25" spans="2:9" ht="13.5">
      <c r="B25" s="603">
        <v>11</v>
      </c>
      <c r="C25" s="613" t="s">
        <v>270</v>
      </c>
      <c r="D25" s="605" t="s">
        <v>18</v>
      </c>
      <c r="E25" s="606">
        <v>7</v>
      </c>
      <c r="F25" s="400">
        <v>0</v>
      </c>
      <c r="G25" s="607">
        <f t="shared" si="0"/>
        <v>0</v>
      </c>
    </row>
    <row r="26" spans="2:9" s="620" customFormat="1" ht="13.5">
      <c r="B26" s="603">
        <v>12</v>
      </c>
      <c r="C26" s="613" t="s">
        <v>271</v>
      </c>
      <c r="D26" s="605" t="s">
        <v>18</v>
      </c>
      <c r="E26" s="606">
        <v>9</v>
      </c>
      <c r="F26" s="400">
        <v>0</v>
      </c>
      <c r="G26" s="607">
        <f t="shared" si="0"/>
        <v>0</v>
      </c>
    </row>
    <row r="27" spans="2:9" s="620" customFormat="1" ht="13.5">
      <c r="B27" s="603">
        <v>13</v>
      </c>
      <c r="C27" s="613" t="s">
        <v>272</v>
      </c>
      <c r="D27" s="605" t="s">
        <v>18</v>
      </c>
      <c r="E27" s="606">
        <v>4</v>
      </c>
      <c r="F27" s="400">
        <v>0</v>
      </c>
      <c r="G27" s="607">
        <f t="shared" si="0"/>
        <v>0</v>
      </c>
    </row>
    <row r="28" spans="2:9" s="620" customFormat="1" ht="13.5">
      <c r="B28" s="603">
        <v>14</v>
      </c>
      <c r="C28" s="613" t="s">
        <v>273</v>
      </c>
      <c r="D28" s="605" t="s">
        <v>18</v>
      </c>
      <c r="E28" s="606">
        <v>50</v>
      </c>
      <c r="F28" s="401">
        <v>0</v>
      </c>
      <c r="G28" s="607">
        <f t="shared" ref="G28" si="1">F28*E28</f>
        <v>0</v>
      </c>
    </row>
    <row r="29" spans="2:9" s="620" customFormat="1" ht="13.5">
      <c r="B29" s="603">
        <v>15</v>
      </c>
      <c r="C29" s="613" t="s">
        <v>356</v>
      </c>
      <c r="D29" s="605" t="s">
        <v>18</v>
      </c>
      <c r="E29" s="606">
        <v>2</v>
      </c>
      <c r="F29" s="400">
        <v>0</v>
      </c>
      <c r="G29" s="607">
        <f t="shared" si="0"/>
        <v>0</v>
      </c>
    </row>
    <row r="30" spans="2:9" s="620" customFormat="1" ht="13.5">
      <c r="B30" s="621"/>
      <c r="C30" s="600" t="s">
        <v>274</v>
      </c>
      <c r="D30" s="601"/>
      <c r="E30" s="601"/>
      <c r="F30" s="616"/>
      <c r="G30" s="611"/>
    </row>
    <row r="31" spans="2:9" s="620" customFormat="1" ht="13.5">
      <c r="B31" s="622">
        <v>16</v>
      </c>
      <c r="C31" s="613" t="s">
        <v>275</v>
      </c>
      <c r="D31" s="623" t="s">
        <v>18</v>
      </c>
      <c r="E31" s="624">
        <v>70</v>
      </c>
      <c r="F31" s="400">
        <v>0</v>
      </c>
      <c r="G31" s="607">
        <f t="shared" si="0"/>
        <v>0</v>
      </c>
    </row>
    <row r="32" spans="2:9" ht="13.5">
      <c r="B32" s="622">
        <v>17</v>
      </c>
      <c r="C32" s="613" t="s">
        <v>276</v>
      </c>
      <c r="D32" s="623" t="s">
        <v>18</v>
      </c>
      <c r="E32" s="625">
        <v>50</v>
      </c>
      <c r="F32" s="400">
        <v>0</v>
      </c>
      <c r="G32" s="607">
        <f t="shared" si="0"/>
        <v>0</v>
      </c>
    </row>
    <row r="33" spans="2:7" ht="13.5">
      <c r="B33" s="622">
        <v>18</v>
      </c>
      <c r="C33" s="604" t="s">
        <v>277</v>
      </c>
      <c r="D33" s="623" t="s">
        <v>19</v>
      </c>
      <c r="E33" s="625">
        <v>500</v>
      </c>
      <c r="F33" s="401">
        <v>0</v>
      </c>
      <c r="G33" s="607">
        <f t="shared" si="0"/>
        <v>0</v>
      </c>
    </row>
    <row r="34" spans="2:7" s="620" customFormat="1" ht="27">
      <c r="B34" s="622">
        <v>19</v>
      </c>
      <c r="C34" s="626" t="s">
        <v>278</v>
      </c>
      <c r="D34" s="605" t="s">
        <v>262</v>
      </c>
      <c r="E34" s="627">
        <v>2</v>
      </c>
      <c r="F34" s="400">
        <v>0</v>
      </c>
      <c r="G34" s="607">
        <f t="shared" si="0"/>
        <v>0</v>
      </c>
    </row>
    <row r="35" spans="2:7" ht="14.25">
      <c r="B35" s="628"/>
      <c r="C35" s="629" t="s">
        <v>8</v>
      </c>
      <c r="D35" s="628"/>
      <c r="E35" s="615"/>
      <c r="F35" s="400"/>
      <c r="G35" s="615">
        <f>SUM(G12:G34)</f>
        <v>0</v>
      </c>
    </row>
    <row r="36" spans="2:7" ht="14.25">
      <c r="B36" s="628">
        <v>20</v>
      </c>
      <c r="C36" s="629" t="s">
        <v>280</v>
      </c>
      <c r="D36" s="628" t="s">
        <v>281</v>
      </c>
      <c r="E36" s="615">
        <f>E32+E29+E28+E27+E26+E25+E23+E21+E20+E19+E18+E17</f>
        <v>204</v>
      </c>
      <c r="F36" s="400">
        <v>0</v>
      </c>
      <c r="G36" s="615">
        <f>F36*E36</f>
        <v>0</v>
      </c>
    </row>
    <row r="37" spans="2:7" ht="14.25">
      <c r="B37" s="630"/>
      <c r="C37" s="631" t="s">
        <v>282</v>
      </c>
      <c r="D37" s="630"/>
      <c r="E37" s="614"/>
      <c r="F37" s="614"/>
      <c r="G37" s="614">
        <f>G36+G35</f>
        <v>0</v>
      </c>
    </row>
    <row r="38" spans="2:7" ht="13.5">
      <c r="B38" s="632"/>
      <c r="C38" s="633" t="s">
        <v>82</v>
      </c>
      <c r="D38" s="572">
        <v>0.05</v>
      </c>
      <c r="E38" s="634"/>
      <c r="F38" s="634"/>
      <c r="G38" s="634">
        <f>G35*D38</f>
        <v>0</v>
      </c>
    </row>
    <row r="39" spans="2:7" ht="13.5">
      <c r="B39" s="632"/>
      <c r="C39" s="633" t="s">
        <v>8</v>
      </c>
      <c r="D39" s="635"/>
      <c r="E39" s="634"/>
      <c r="F39" s="634"/>
      <c r="G39" s="634">
        <f>G38+G37</f>
        <v>0</v>
      </c>
    </row>
    <row r="40" spans="2:7" ht="14.25">
      <c r="B40" s="636"/>
      <c r="C40" s="637" t="s">
        <v>32</v>
      </c>
      <c r="D40" s="573">
        <v>0.75</v>
      </c>
      <c r="E40" s="638"/>
      <c r="F40" s="639"/>
      <c r="G40" s="638">
        <f>G36*D40</f>
        <v>0</v>
      </c>
    </row>
    <row r="41" spans="2:7" ht="14.25">
      <c r="B41" s="640"/>
      <c r="C41" s="641" t="s">
        <v>8</v>
      </c>
      <c r="D41" s="642"/>
      <c r="E41" s="614"/>
      <c r="F41" s="643"/>
      <c r="G41" s="614">
        <f>G40+G39</f>
        <v>0</v>
      </c>
    </row>
    <row r="42" spans="2:7" ht="14.25">
      <c r="B42" s="644"/>
      <c r="C42" s="645" t="s">
        <v>73</v>
      </c>
      <c r="D42" s="573">
        <v>0.06</v>
      </c>
      <c r="E42" s="646"/>
      <c r="F42" s="647"/>
      <c r="G42" s="647">
        <f>G41*D42</f>
        <v>0</v>
      </c>
    </row>
    <row r="43" spans="2:7" ht="13.5">
      <c r="B43" s="648"/>
      <c r="C43" s="649" t="s">
        <v>26</v>
      </c>
      <c r="D43" s="650"/>
      <c r="E43" s="614"/>
      <c r="F43" s="646"/>
      <c r="G43" s="646">
        <f>G42+G41</f>
        <v>0</v>
      </c>
    </row>
    <row r="45" spans="2:7" ht="14.25">
      <c r="B45" s="651"/>
      <c r="C45" s="652"/>
      <c r="D45" s="651"/>
      <c r="E45" s="651"/>
      <c r="F45" s="651"/>
      <c r="G45" s="651"/>
    </row>
    <row r="46" spans="2:7" ht="16.5">
      <c r="B46" s="653"/>
      <c r="C46" s="653"/>
      <c r="D46" s="654"/>
    </row>
    <row r="48" spans="2:7" ht="16.5">
      <c r="C48" s="656"/>
      <c r="D48" s="656"/>
      <c r="E48" s="656"/>
      <c r="F48" s="656"/>
      <c r="G48" s="656"/>
    </row>
  </sheetData>
  <sheetProtection algorithmName="SHA-512" hashValue="EeGuDX2Qx9sg3DGqHv5K4dWz48qbSps25jrCGWF+h+gUw+TqTCWvTIWbqSA3TonzEpVab+xnlrnlptrZQDKR6Q==" saltValue="PC5sY7p9Ev/6uMc7WVfMgA==" spinCount="100000" sheet="1" formatCells="0" formatColumns="0" formatRows="0" insertColumns="0" insertRows="0" insertHyperlinks="0" deleteColumns="0" deleteRows="0" sort="0" autoFilter="0" pivotTables="0"/>
  <autoFilter ref="C1:C48" xr:uid="{00000000-0009-0000-0000-000004000000}"/>
  <mergeCells count="11">
    <mergeCell ref="C48:G48"/>
    <mergeCell ref="B2:G2"/>
    <mergeCell ref="B3:G3"/>
    <mergeCell ref="B4:G4"/>
    <mergeCell ref="C5:G5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scale="90" orientation="landscape" horizontalDpi="4294967293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J99"/>
  <sheetViews>
    <sheetView zoomScale="85" zoomScaleNormal="85" workbookViewId="0">
      <selection activeCell="P30" sqref="P29:P30"/>
    </sheetView>
  </sheetViews>
  <sheetFormatPr defaultColWidth="10.42578125" defaultRowHeight="12.75"/>
  <cols>
    <col min="1" max="1" width="5.5703125" style="782" bestFit="1" customWidth="1"/>
    <col min="2" max="2" width="40.28515625" style="661" customWidth="1"/>
    <col min="3" max="3" width="7.7109375" style="661" bestFit="1" customWidth="1"/>
    <col min="4" max="4" width="8.85546875" style="661" customWidth="1"/>
    <col min="5" max="5" width="8.5703125" style="661" customWidth="1"/>
    <col min="6" max="6" width="8" style="661" customWidth="1"/>
    <col min="7" max="7" width="8.140625" style="661" customWidth="1"/>
    <col min="8" max="8" width="8.5703125" style="661" customWidth="1"/>
    <col min="9" max="9" width="9.140625" style="661" customWidth="1"/>
    <col min="10" max="10" width="10.7109375" style="661" customWidth="1"/>
    <col min="11" max="241" width="10.42578125" style="661"/>
    <col min="242" max="242" width="5.5703125" style="661" bestFit="1" customWidth="1"/>
    <col min="243" max="243" width="12" style="661" customWidth="1"/>
    <col min="244" max="244" width="40.28515625" style="661" customWidth="1"/>
    <col min="245" max="245" width="7.7109375" style="661" bestFit="1" customWidth="1"/>
    <col min="246" max="246" width="8.85546875" style="661" customWidth="1"/>
    <col min="247" max="247" width="8.5703125" style="661" customWidth="1"/>
    <col min="248" max="248" width="8" style="661" customWidth="1"/>
    <col min="249" max="249" width="8.140625" style="661" customWidth="1"/>
    <col min="250" max="250" width="8.5703125" style="661" customWidth="1"/>
    <col min="251" max="251" width="9.140625" style="661" customWidth="1"/>
    <col min="252" max="252" width="7.140625" style="661" customWidth="1"/>
    <col min="253" max="253" width="9.42578125" style="661" customWidth="1"/>
    <col min="254" max="254" width="10.7109375" style="661" customWidth="1"/>
    <col min="255" max="255" width="15.5703125" style="661" bestFit="1" customWidth="1"/>
    <col min="256" max="264" width="10.140625" style="661" customWidth="1"/>
    <col min="265" max="497" width="10.42578125" style="661"/>
    <col min="498" max="498" width="5.5703125" style="661" bestFit="1" customWidth="1"/>
    <col min="499" max="499" width="12" style="661" customWidth="1"/>
    <col min="500" max="500" width="40.28515625" style="661" customWidth="1"/>
    <col min="501" max="501" width="7.7109375" style="661" bestFit="1" customWidth="1"/>
    <col min="502" max="502" width="8.85546875" style="661" customWidth="1"/>
    <col min="503" max="503" width="8.5703125" style="661" customWidth="1"/>
    <col min="504" max="504" width="8" style="661" customWidth="1"/>
    <col min="505" max="505" width="8.140625" style="661" customWidth="1"/>
    <col min="506" max="506" width="8.5703125" style="661" customWidth="1"/>
    <col min="507" max="507" width="9.140625" style="661" customWidth="1"/>
    <col min="508" max="508" width="7.140625" style="661" customWidth="1"/>
    <col min="509" max="509" width="9.42578125" style="661" customWidth="1"/>
    <col min="510" max="510" width="10.7109375" style="661" customWidth="1"/>
    <col min="511" max="511" width="15.5703125" style="661" bestFit="1" customWidth="1"/>
    <col min="512" max="520" width="10.140625" style="661" customWidth="1"/>
    <col min="521" max="753" width="10.42578125" style="661"/>
    <col min="754" max="754" width="5.5703125" style="661" bestFit="1" customWidth="1"/>
    <col min="755" max="755" width="12" style="661" customWidth="1"/>
    <col min="756" max="756" width="40.28515625" style="661" customWidth="1"/>
    <col min="757" max="757" width="7.7109375" style="661" bestFit="1" customWidth="1"/>
    <col min="758" max="758" width="8.85546875" style="661" customWidth="1"/>
    <col min="759" max="759" width="8.5703125" style="661" customWidth="1"/>
    <col min="760" max="760" width="8" style="661" customWidth="1"/>
    <col min="761" max="761" width="8.140625" style="661" customWidth="1"/>
    <col min="762" max="762" width="8.5703125" style="661" customWidth="1"/>
    <col min="763" max="763" width="9.140625" style="661" customWidth="1"/>
    <col min="764" max="764" width="7.140625" style="661" customWidth="1"/>
    <col min="765" max="765" width="9.42578125" style="661" customWidth="1"/>
    <col min="766" max="766" width="10.7109375" style="661" customWidth="1"/>
    <col min="767" max="767" width="15.5703125" style="661" bestFit="1" customWidth="1"/>
    <col min="768" max="776" width="10.140625" style="661" customWidth="1"/>
    <col min="777" max="1009" width="10.42578125" style="661"/>
    <col min="1010" max="1010" width="5.5703125" style="661" bestFit="1" customWidth="1"/>
    <col min="1011" max="1011" width="12" style="661" customWidth="1"/>
    <col min="1012" max="1012" width="40.28515625" style="661" customWidth="1"/>
    <col min="1013" max="1013" width="7.7109375" style="661" bestFit="1" customWidth="1"/>
    <col min="1014" max="1014" width="8.85546875" style="661" customWidth="1"/>
    <col min="1015" max="1015" width="8.5703125" style="661" customWidth="1"/>
    <col min="1016" max="1016" width="8" style="661" customWidth="1"/>
    <col min="1017" max="1017" width="8.140625" style="661" customWidth="1"/>
    <col min="1018" max="1018" width="8.5703125" style="661" customWidth="1"/>
    <col min="1019" max="1019" width="9.140625" style="661" customWidth="1"/>
    <col min="1020" max="1020" width="7.140625" style="661" customWidth="1"/>
    <col min="1021" max="1021" width="9.42578125" style="661" customWidth="1"/>
    <col min="1022" max="1022" width="10.7109375" style="661" customWidth="1"/>
    <col min="1023" max="1023" width="15.5703125" style="661" bestFit="1" customWidth="1"/>
    <col min="1024" max="1032" width="10.140625" style="661" customWidth="1"/>
    <col min="1033" max="1265" width="10.42578125" style="661"/>
    <col min="1266" max="1266" width="5.5703125" style="661" bestFit="1" customWidth="1"/>
    <col min="1267" max="1267" width="12" style="661" customWidth="1"/>
    <col min="1268" max="1268" width="40.28515625" style="661" customWidth="1"/>
    <col min="1269" max="1269" width="7.7109375" style="661" bestFit="1" customWidth="1"/>
    <col min="1270" max="1270" width="8.85546875" style="661" customWidth="1"/>
    <col min="1271" max="1271" width="8.5703125" style="661" customWidth="1"/>
    <col min="1272" max="1272" width="8" style="661" customWidth="1"/>
    <col min="1273" max="1273" width="8.140625" style="661" customWidth="1"/>
    <col min="1274" max="1274" width="8.5703125" style="661" customWidth="1"/>
    <col min="1275" max="1275" width="9.140625" style="661" customWidth="1"/>
    <col min="1276" max="1276" width="7.140625" style="661" customWidth="1"/>
    <col min="1277" max="1277" width="9.42578125" style="661" customWidth="1"/>
    <col min="1278" max="1278" width="10.7109375" style="661" customWidth="1"/>
    <col min="1279" max="1279" width="15.5703125" style="661" bestFit="1" customWidth="1"/>
    <col min="1280" max="1288" width="10.140625" style="661" customWidth="1"/>
    <col min="1289" max="1521" width="10.42578125" style="661"/>
    <col min="1522" max="1522" width="5.5703125" style="661" bestFit="1" customWidth="1"/>
    <col min="1523" max="1523" width="12" style="661" customWidth="1"/>
    <col min="1524" max="1524" width="40.28515625" style="661" customWidth="1"/>
    <col min="1525" max="1525" width="7.7109375" style="661" bestFit="1" customWidth="1"/>
    <col min="1526" max="1526" width="8.85546875" style="661" customWidth="1"/>
    <col min="1527" max="1527" width="8.5703125" style="661" customWidth="1"/>
    <col min="1528" max="1528" width="8" style="661" customWidth="1"/>
    <col min="1529" max="1529" width="8.140625" style="661" customWidth="1"/>
    <col min="1530" max="1530" width="8.5703125" style="661" customWidth="1"/>
    <col min="1531" max="1531" width="9.140625" style="661" customWidth="1"/>
    <col min="1532" max="1532" width="7.140625" style="661" customWidth="1"/>
    <col min="1533" max="1533" width="9.42578125" style="661" customWidth="1"/>
    <col min="1534" max="1534" width="10.7109375" style="661" customWidth="1"/>
    <col min="1535" max="1535" width="15.5703125" style="661" bestFit="1" customWidth="1"/>
    <col min="1536" max="1544" width="10.140625" style="661" customWidth="1"/>
    <col min="1545" max="1777" width="10.42578125" style="661"/>
    <col min="1778" max="1778" width="5.5703125" style="661" bestFit="1" customWidth="1"/>
    <col min="1779" max="1779" width="12" style="661" customWidth="1"/>
    <col min="1780" max="1780" width="40.28515625" style="661" customWidth="1"/>
    <col min="1781" max="1781" width="7.7109375" style="661" bestFit="1" customWidth="1"/>
    <col min="1782" max="1782" width="8.85546875" style="661" customWidth="1"/>
    <col min="1783" max="1783" width="8.5703125" style="661" customWidth="1"/>
    <col min="1784" max="1784" width="8" style="661" customWidth="1"/>
    <col min="1785" max="1785" width="8.140625" style="661" customWidth="1"/>
    <col min="1786" max="1786" width="8.5703125" style="661" customWidth="1"/>
    <col min="1787" max="1787" width="9.140625" style="661" customWidth="1"/>
    <col min="1788" max="1788" width="7.140625" style="661" customWidth="1"/>
    <col min="1789" max="1789" width="9.42578125" style="661" customWidth="1"/>
    <col min="1790" max="1790" width="10.7109375" style="661" customWidth="1"/>
    <col min="1791" max="1791" width="15.5703125" style="661" bestFit="1" customWidth="1"/>
    <col min="1792" max="1800" width="10.140625" style="661" customWidth="1"/>
    <col min="1801" max="2033" width="10.42578125" style="661"/>
    <col min="2034" max="2034" width="5.5703125" style="661" bestFit="1" customWidth="1"/>
    <col min="2035" max="2035" width="12" style="661" customWidth="1"/>
    <col min="2036" max="2036" width="40.28515625" style="661" customWidth="1"/>
    <col min="2037" max="2037" width="7.7109375" style="661" bestFit="1" customWidth="1"/>
    <col min="2038" max="2038" width="8.85546875" style="661" customWidth="1"/>
    <col min="2039" max="2039" width="8.5703125" style="661" customWidth="1"/>
    <col min="2040" max="2040" width="8" style="661" customWidth="1"/>
    <col min="2041" max="2041" width="8.140625" style="661" customWidth="1"/>
    <col min="2042" max="2042" width="8.5703125" style="661" customWidth="1"/>
    <col min="2043" max="2043" width="9.140625" style="661" customWidth="1"/>
    <col min="2044" max="2044" width="7.140625" style="661" customWidth="1"/>
    <col min="2045" max="2045" width="9.42578125" style="661" customWidth="1"/>
    <col min="2046" max="2046" width="10.7109375" style="661" customWidth="1"/>
    <col min="2047" max="2047" width="15.5703125" style="661" bestFit="1" customWidth="1"/>
    <col min="2048" max="2056" width="10.140625" style="661" customWidth="1"/>
    <col min="2057" max="2289" width="10.42578125" style="661"/>
    <col min="2290" max="2290" width="5.5703125" style="661" bestFit="1" customWidth="1"/>
    <col min="2291" max="2291" width="12" style="661" customWidth="1"/>
    <col min="2292" max="2292" width="40.28515625" style="661" customWidth="1"/>
    <col min="2293" max="2293" width="7.7109375" style="661" bestFit="1" customWidth="1"/>
    <col min="2294" max="2294" width="8.85546875" style="661" customWidth="1"/>
    <col min="2295" max="2295" width="8.5703125" style="661" customWidth="1"/>
    <col min="2296" max="2296" width="8" style="661" customWidth="1"/>
    <col min="2297" max="2297" width="8.140625" style="661" customWidth="1"/>
    <col min="2298" max="2298" width="8.5703125" style="661" customWidth="1"/>
    <col min="2299" max="2299" width="9.140625" style="661" customWidth="1"/>
    <col min="2300" max="2300" width="7.140625" style="661" customWidth="1"/>
    <col min="2301" max="2301" width="9.42578125" style="661" customWidth="1"/>
    <col min="2302" max="2302" width="10.7109375" style="661" customWidth="1"/>
    <col min="2303" max="2303" width="15.5703125" style="661" bestFit="1" customWidth="1"/>
    <col min="2304" max="2312" width="10.140625" style="661" customWidth="1"/>
    <col min="2313" max="2545" width="10.42578125" style="661"/>
    <col min="2546" max="2546" width="5.5703125" style="661" bestFit="1" customWidth="1"/>
    <col min="2547" max="2547" width="12" style="661" customWidth="1"/>
    <col min="2548" max="2548" width="40.28515625" style="661" customWidth="1"/>
    <col min="2549" max="2549" width="7.7109375" style="661" bestFit="1" customWidth="1"/>
    <col min="2550" max="2550" width="8.85546875" style="661" customWidth="1"/>
    <col min="2551" max="2551" width="8.5703125" style="661" customWidth="1"/>
    <col min="2552" max="2552" width="8" style="661" customWidth="1"/>
    <col min="2553" max="2553" width="8.140625" style="661" customWidth="1"/>
    <col min="2554" max="2554" width="8.5703125" style="661" customWidth="1"/>
    <col min="2555" max="2555" width="9.140625" style="661" customWidth="1"/>
    <col min="2556" max="2556" width="7.140625" style="661" customWidth="1"/>
    <col min="2557" max="2557" width="9.42578125" style="661" customWidth="1"/>
    <col min="2558" max="2558" width="10.7109375" style="661" customWidth="1"/>
    <col min="2559" max="2559" width="15.5703125" style="661" bestFit="1" customWidth="1"/>
    <col min="2560" max="2568" width="10.140625" style="661" customWidth="1"/>
    <col min="2569" max="2801" width="10.42578125" style="661"/>
    <col min="2802" max="2802" width="5.5703125" style="661" bestFit="1" customWidth="1"/>
    <col min="2803" max="2803" width="12" style="661" customWidth="1"/>
    <col min="2804" max="2804" width="40.28515625" style="661" customWidth="1"/>
    <col min="2805" max="2805" width="7.7109375" style="661" bestFit="1" customWidth="1"/>
    <col min="2806" max="2806" width="8.85546875" style="661" customWidth="1"/>
    <col min="2807" max="2807" width="8.5703125" style="661" customWidth="1"/>
    <col min="2808" max="2808" width="8" style="661" customWidth="1"/>
    <col min="2809" max="2809" width="8.140625" style="661" customWidth="1"/>
    <col min="2810" max="2810" width="8.5703125" style="661" customWidth="1"/>
    <col min="2811" max="2811" width="9.140625" style="661" customWidth="1"/>
    <col min="2812" max="2812" width="7.140625" style="661" customWidth="1"/>
    <col min="2813" max="2813" width="9.42578125" style="661" customWidth="1"/>
    <col min="2814" max="2814" width="10.7109375" style="661" customWidth="1"/>
    <col min="2815" max="2815" width="15.5703125" style="661" bestFit="1" customWidth="1"/>
    <col min="2816" max="2824" width="10.140625" style="661" customWidth="1"/>
    <col min="2825" max="3057" width="10.42578125" style="661"/>
    <col min="3058" max="3058" width="5.5703125" style="661" bestFit="1" customWidth="1"/>
    <col min="3059" max="3059" width="12" style="661" customWidth="1"/>
    <col min="3060" max="3060" width="40.28515625" style="661" customWidth="1"/>
    <col min="3061" max="3061" width="7.7109375" style="661" bestFit="1" customWidth="1"/>
    <col min="3062" max="3062" width="8.85546875" style="661" customWidth="1"/>
    <col min="3063" max="3063" width="8.5703125" style="661" customWidth="1"/>
    <col min="3064" max="3064" width="8" style="661" customWidth="1"/>
    <col min="3065" max="3065" width="8.140625" style="661" customWidth="1"/>
    <col min="3066" max="3066" width="8.5703125" style="661" customWidth="1"/>
    <col min="3067" max="3067" width="9.140625" style="661" customWidth="1"/>
    <col min="3068" max="3068" width="7.140625" style="661" customWidth="1"/>
    <col min="3069" max="3069" width="9.42578125" style="661" customWidth="1"/>
    <col min="3070" max="3070" width="10.7109375" style="661" customWidth="1"/>
    <col min="3071" max="3071" width="15.5703125" style="661" bestFit="1" customWidth="1"/>
    <col min="3072" max="3080" width="10.140625" style="661" customWidth="1"/>
    <col min="3081" max="3313" width="10.42578125" style="661"/>
    <col min="3314" max="3314" width="5.5703125" style="661" bestFit="1" customWidth="1"/>
    <col min="3315" max="3315" width="12" style="661" customWidth="1"/>
    <col min="3316" max="3316" width="40.28515625" style="661" customWidth="1"/>
    <col min="3317" max="3317" width="7.7109375" style="661" bestFit="1" customWidth="1"/>
    <col min="3318" max="3318" width="8.85546875" style="661" customWidth="1"/>
    <col min="3319" max="3319" width="8.5703125" style="661" customWidth="1"/>
    <col min="3320" max="3320" width="8" style="661" customWidth="1"/>
    <col min="3321" max="3321" width="8.140625" style="661" customWidth="1"/>
    <col min="3322" max="3322" width="8.5703125" style="661" customWidth="1"/>
    <col min="3323" max="3323" width="9.140625" style="661" customWidth="1"/>
    <col min="3324" max="3324" width="7.140625" style="661" customWidth="1"/>
    <col min="3325" max="3325" width="9.42578125" style="661" customWidth="1"/>
    <col min="3326" max="3326" width="10.7109375" style="661" customWidth="1"/>
    <col min="3327" max="3327" width="15.5703125" style="661" bestFit="1" customWidth="1"/>
    <col min="3328" max="3336" width="10.140625" style="661" customWidth="1"/>
    <col min="3337" max="3569" width="10.42578125" style="661"/>
    <col min="3570" max="3570" width="5.5703125" style="661" bestFit="1" customWidth="1"/>
    <col min="3571" max="3571" width="12" style="661" customWidth="1"/>
    <col min="3572" max="3572" width="40.28515625" style="661" customWidth="1"/>
    <col min="3573" max="3573" width="7.7109375" style="661" bestFit="1" customWidth="1"/>
    <col min="3574" max="3574" width="8.85546875" style="661" customWidth="1"/>
    <col min="3575" max="3575" width="8.5703125" style="661" customWidth="1"/>
    <col min="3576" max="3576" width="8" style="661" customWidth="1"/>
    <col min="3577" max="3577" width="8.140625" style="661" customWidth="1"/>
    <col min="3578" max="3578" width="8.5703125" style="661" customWidth="1"/>
    <col min="3579" max="3579" width="9.140625" style="661" customWidth="1"/>
    <col min="3580" max="3580" width="7.140625" style="661" customWidth="1"/>
    <col min="3581" max="3581" width="9.42578125" style="661" customWidth="1"/>
    <col min="3582" max="3582" width="10.7109375" style="661" customWidth="1"/>
    <col min="3583" max="3583" width="15.5703125" style="661" bestFit="1" customWidth="1"/>
    <col min="3584" max="3592" width="10.140625" style="661" customWidth="1"/>
    <col min="3593" max="3825" width="10.42578125" style="661"/>
    <col min="3826" max="3826" width="5.5703125" style="661" bestFit="1" customWidth="1"/>
    <col min="3827" max="3827" width="12" style="661" customWidth="1"/>
    <col min="3828" max="3828" width="40.28515625" style="661" customWidth="1"/>
    <col min="3829" max="3829" width="7.7109375" style="661" bestFit="1" customWidth="1"/>
    <col min="3830" max="3830" width="8.85546875" style="661" customWidth="1"/>
    <col min="3831" max="3831" width="8.5703125" style="661" customWidth="1"/>
    <col min="3832" max="3832" width="8" style="661" customWidth="1"/>
    <col min="3833" max="3833" width="8.140625" style="661" customWidth="1"/>
    <col min="3834" max="3834" width="8.5703125" style="661" customWidth="1"/>
    <col min="3835" max="3835" width="9.140625" style="661" customWidth="1"/>
    <col min="3836" max="3836" width="7.140625" style="661" customWidth="1"/>
    <col min="3837" max="3837" width="9.42578125" style="661" customWidth="1"/>
    <col min="3838" max="3838" width="10.7109375" style="661" customWidth="1"/>
    <col min="3839" max="3839" width="15.5703125" style="661" bestFit="1" customWidth="1"/>
    <col min="3840" max="3848" width="10.140625" style="661" customWidth="1"/>
    <col min="3849" max="4081" width="10.42578125" style="661"/>
    <col min="4082" max="4082" width="5.5703125" style="661" bestFit="1" customWidth="1"/>
    <col min="4083" max="4083" width="12" style="661" customWidth="1"/>
    <col min="4084" max="4084" width="40.28515625" style="661" customWidth="1"/>
    <col min="4085" max="4085" width="7.7109375" style="661" bestFit="1" customWidth="1"/>
    <col min="4086" max="4086" width="8.85546875" style="661" customWidth="1"/>
    <col min="4087" max="4087" width="8.5703125" style="661" customWidth="1"/>
    <col min="4088" max="4088" width="8" style="661" customWidth="1"/>
    <col min="4089" max="4089" width="8.140625" style="661" customWidth="1"/>
    <col min="4090" max="4090" width="8.5703125" style="661" customWidth="1"/>
    <col min="4091" max="4091" width="9.140625" style="661" customWidth="1"/>
    <col min="4092" max="4092" width="7.140625" style="661" customWidth="1"/>
    <col min="4093" max="4093" width="9.42578125" style="661" customWidth="1"/>
    <col min="4094" max="4094" width="10.7109375" style="661" customWidth="1"/>
    <col min="4095" max="4095" width="15.5703125" style="661" bestFit="1" customWidth="1"/>
    <col min="4096" max="4104" width="10.140625" style="661" customWidth="1"/>
    <col min="4105" max="4337" width="10.42578125" style="661"/>
    <col min="4338" max="4338" width="5.5703125" style="661" bestFit="1" customWidth="1"/>
    <col min="4339" max="4339" width="12" style="661" customWidth="1"/>
    <col min="4340" max="4340" width="40.28515625" style="661" customWidth="1"/>
    <col min="4341" max="4341" width="7.7109375" style="661" bestFit="1" customWidth="1"/>
    <col min="4342" max="4342" width="8.85546875" style="661" customWidth="1"/>
    <col min="4343" max="4343" width="8.5703125" style="661" customWidth="1"/>
    <col min="4344" max="4344" width="8" style="661" customWidth="1"/>
    <col min="4345" max="4345" width="8.140625" style="661" customWidth="1"/>
    <col min="4346" max="4346" width="8.5703125" style="661" customWidth="1"/>
    <col min="4347" max="4347" width="9.140625" style="661" customWidth="1"/>
    <col min="4348" max="4348" width="7.140625" style="661" customWidth="1"/>
    <col min="4349" max="4349" width="9.42578125" style="661" customWidth="1"/>
    <col min="4350" max="4350" width="10.7109375" style="661" customWidth="1"/>
    <col min="4351" max="4351" width="15.5703125" style="661" bestFit="1" customWidth="1"/>
    <col min="4352" max="4360" width="10.140625" style="661" customWidth="1"/>
    <col min="4361" max="4593" width="10.42578125" style="661"/>
    <col min="4594" max="4594" width="5.5703125" style="661" bestFit="1" customWidth="1"/>
    <col min="4595" max="4595" width="12" style="661" customWidth="1"/>
    <col min="4596" max="4596" width="40.28515625" style="661" customWidth="1"/>
    <col min="4597" max="4597" width="7.7109375" style="661" bestFit="1" customWidth="1"/>
    <col min="4598" max="4598" width="8.85546875" style="661" customWidth="1"/>
    <col min="4599" max="4599" width="8.5703125" style="661" customWidth="1"/>
    <col min="4600" max="4600" width="8" style="661" customWidth="1"/>
    <col min="4601" max="4601" width="8.140625" style="661" customWidth="1"/>
    <col min="4602" max="4602" width="8.5703125" style="661" customWidth="1"/>
    <col min="4603" max="4603" width="9.140625" style="661" customWidth="1"/>
    <col min="4604" max="4604" width="7.140625" style="661" customWidth="1"/>
    <col min="4605" max="4605" width="9.42578125" style="661" customWidth="1"/>
    <col min="4606" max="4606" width="10.7109375" style="661" customWidth="1"/>
    <col min="4607" max="4607" width="15.5703125" style="661" bestFit="1" customWidth="1"/>
    <col min="4608" max="4616" width="10.140625" style="661" customWidth="1"/>
    <col min="4617" max="4849" width="10.42578125" style="661"/>
    <col min="4850" max="4850" width="5.5703125" style="661" bestFit="1" customWidth="1"/>
    <col min="4851" max="4851" width="12" style="661" customWidth="1"/>
    <col min="4852" max="4852" width="40.28515625" style="661" customWidth="1"/>
    <col min="4853" max="4853" width="7.7109375" style="661" bestFit="1" customWidth="1"/>
    <col min="4854" max="4854" width="8.85546875" style="661" customWidth="1"/>
    <col min="4855" max="4855" width="8.5703125" style="661" customWidth="1"/>
    <col min="4856" max="4856" width="8" style="661" customWidth="1"/>
    <col min="4857" max="4857" width="8.140625" style="661" customWidth="1"/>
    <col min="4858" max="4858" width="8.5703125" style="661" customWidth="1"/>
    <col min="4859" max="4859" width="9.140625" style="661" customWidth="1"/>
    <col min="4860" max="4860" width="7.140625" style="661" customWidth="1"/>
    <col min="4861" max="4861" width="9.42578125" style="661" customWidth="1"/>
    <col min="4862" max="4862" width="10.7109375" style="661" customWidth="1"/>
    <col min="4863" max="4863" width="15.5703125" style="661" bestFit="1" customWidth="1"/>
    <col min="4864" max="4872" width="10.140625" style="661" customWidth="1"/>
    <col min="4873" max="5105" width="10.42578125" style="661"/>
    <col min="5106" max="5106" width="5.5703125" style="661" bestFit="1" customWidth="1"/>
    <col min="5107" max="5107" width="12" style="661" customWidth="1"/>
    <col min="5108" max="5108" width="40.28515625" style="661" customWidth="1"/>
    <col min="5109" max="5109" width="7.7109375" style="661" bestFit="1" customWidth="1"/>
    <col min="5110" max="5110" width="8.85546875" style="661" customWidth="1"/>
    <col min="5111" max="5111" width="8.5703125" style="661" customWidth="1"/>
    <col min="5112" max="5112" width="8" style="661" customWidth="1"/>
    <col min="5113" max="5113" width="8.140625" style="661" customWidth="1"/>
    <col min="5114" max="5114" width="8.5703125" style="661" customWidth="1"/>
    <col min="5115" max="5115" width="9.140625" style="661" customWidth="1"/>
    <col min="5116" max="5116" width="7.140625" style="661" customWidth="1"/>
    <col min="5117" max="5117" width="9.42578125" style="661" customWidth="1"/>
    <col min="5118" max="5118" width="10.7109375" style="661" customWidth="1"/>
    <col min="5119" max="5119" width="15.5703125" style="661" bestFit="1" customWidth="1"/>
    <col min="5120" max="5128" width="10.140625" style="661" customWidth="1"/>
    <col min="5129" max="5361" width="10.42578125" style="661"/>
    <col min="5362" max="5362" width="5.5703125" style="661" bestFit="1" customWidth="1"/>
    <col min="5363" max="5363" width="12" style="661" customWidth="1"/>
    <col min="5364" max="5364" width="40.28515625" style="661" customWidth="1"/>
    <col min="5365" max="5365" width="7.7109375" style="661" bestFit="1" customWidth="1"/>
    <col min="5366" max="5366" width="8.85546875" style="661" customWidth="1"/>
    <col min="5367" max="5367" width="8.5703125" style="661" customWidth="1"/>
    <col min="5368" max="5368" width="8" style="661" customWidth="1"/>
    <col min="5369" max="5369" width="8.140625" style="661" customWidth="1"/>
    <col min="5370" max="5370" width="8.5703125" style="661" customWidth="1"/>
    <col min="5371" max="5371" width="9.140625" style="661" customWidth="1"/>
    <col min="5372" max="5372" width="7.140625" style="661" customWidth="1"/>
    <col min="5373" max="5373" width="9.42578125" style="661" customWidth="1"/>
    <col min="5374" max="5374" width="10.7109375" style="661" customWidth="1"/>
    <col min="5375" max="5375" width="15.5703125" style="661" bestFit="1" customWidth="1"/>
    <col min="5376" max="5384" width="10.140625" style="661" customWidth="1"/>
    <col min="5385" max="5617" width="10.42578125" style="661"/>
    <col min="5618" max="5618" width="5.5703125" style="661" bestFit="1" customWidth="1"/>
    <col min="5619" max="5619" width="12" style="661" customWidth="1"/>
    <col min="5620" max="5620" width="40.28515625" style="661" customWidth="1"/>
    <col min="5621" max="5621" width="7.7109375" style="661" bestFit="1" customWidth="1"/>
    <col min="5622" max="5622" width="8.85546875" style="661" customWidth="1"/>
    <col min="5623" max="5623" width="8.5703125" style="661" customWidth="1"/>
    <col min="5624" max="5624" width="8" style="661" customWidth="1"/>
    <col min="5625" max="5625" width="8.140625" style="661" customWidth="1"/>
    <col min="5626" max="5626" width="8.5703125" style="661" customWidth="1"/>
    <col min="5627" max="5627" width="9.140625" style="661" customWidth="1"/>
    <col min="5628" max="5628" width="7.140625" style="661" customWidth="1"/>
    <col min="5629" max="5629" width="9.42578125" style="661" customWidth="1"/>
    <col min="5630" max="5630" width="10.7109375" style="661" customWidth="1"/>
    <col min="5631" max="5631" width="15.5703125" style="661" bestFit="1" customWidth="1"/>
    <col min="5632" max="5640" width="10.140625" style="661" customWidth="1"/>
    <col min="5641" max="5873" width="10.42578125" style="661"/>
    <col min="5874" max="5874" width="5.5703125" style="661" bestFit="1" customWidth="1"/>
    <col min="5875" max="5875" width="12" style="661" customWidth="1"/>
    <col min="5876" max="5876" width="40.28515625" style="661" customWidth="1"/>
    <col min="5877" max="5877" width="7.7109375" style="661" bestFit="1" customWidth="1"/>
    <col min="5878" max="5878" width="8.85546875" style="661" customWidth="1"/>
    <col min="5879" max="5879" width="8.5703125" style="661" customWidth="1"/>
    <col min="5880" max="5880" width="8" style="661" customWidth="1"/>
    <col min="5881" max="5881" width="8.140625" style="661" customWidth="1"/>
    <col min="5882" max="5882" width="8.5703125" style="661" customWidth="1"/>
    <col min="5883" max="5883" width="9.140625" style="661" customWidth="1"/>
    <col min="5884" max="5884" width="7.140625" style="661" customWidth="1"/>
    <col min="5885" max="5885" width="9.42578125" style="661" customWidth="1"/>
    <col min="5886" max="5886" width="10.7109375" style="661" customWidth="1"/>
    <col min="5887" max="5887" width="15.5703125" style="661" bestFit="1" customWidth="1"/>
    <col min="5888" max="5896" width="10.140625" style="661" customWidth="1"/>
    <col min="5897" max="6129" width="10.42578125" style="661"/>
    <col min="6130" max="6130" width="5.5703125" style="661" bestFit="1" customWidth="1"/>
    <col min="6131" max="6131" width="12" style="661" customWidth="1"/>
    <col min="6132" max="6132" width="40.28515625" style="661" customWidth="1"/>
    <col min="6133" max="6133" width="7.7109375" style="661" bestFit="1" customWidth="1"/>
    <col min="6134" max="6134" width="8.85546875" style="661" customWidth="1"/>
    <col min="6135" max="6135" width="8.5703125" style="661" customWidth="1"/>
    <col min="6136" max="6136" width="8" style="661" customWidth="1"/>
    <col min="6137" max="6137" width="8.140625" style="661" customWidth="1"/>
    <col min="6138" max="6138" width="8.5703125" style="661" customWidth="1"/>
    <col min="6139" max="6139" width="9.140625" style="661" customWidth="1"/>
    <col min="6140" max="6140" width="7.140625" style="661" customWidth="1"/>
    <col min="6141" max="6141" width="9.42578125" style="661" customWidth="1"/>
    <col min="6142" max="6142" width="10.7109375" style="661" customWidth="1"/>
    <col min="6143" max="6143" width="15.5703125" style="661" bestFit="1" customWidth="1"/>
    <col min="6144" max="6152" width="10.140625" style="661" customWidth="1"/>
    <col min="6153" max="6385" width="10.42578125" style="661"/>
    <col min="6386" max="6386" width="5.5703125" style="661" bestFit="1" customWidth="1"/>
    <col min="6387" max="6387" width="12" style="661" customWidth="1"/>
    <col min="6388" max="6388" width="40.28515625" style="661" customWidth="1"/>
    <col min="6389" max="6389" width="7.7109375" style="661" bestFit="1" customWidth="1"/>
    <col min="6390" max="6390" width="8.85546875" style="661" customWidth="1"/>
    <col min="6391" max="6391" width="8.5703125" style="661" customWidth="1"/>
    <col min="6392" max="6392" width="8" style="661" customWidth="1"/>
    <col min="6393" max="6393" width="8.140625" style="661" customWidth="1"/>
    <col min="6394" max="6394" width="8.5703125" style="661" customWidth="1"/>
    <col min="6395" max="6395" width="9.140625" style="661" customWidth="1"/>
    <col min="6396" max="6396" width="7.140625" style="661" customWidth="1"/>
    <col min="6397" max="6397" width="9.42578125" style="661" customWidth="1"/>
    <col min="6398" max="6398" width="10.7109375" style="661" customWidth="1"/>
    <col min="6399" max="6399" width="15.5703125" style="661" bestFit="1" customWidth="1"/>
    <col min="6400" max="6408" width="10.140625" style="661" customWidth="1"/>
    <col min="6409" max="6641" width="10.42578125" style="661"/>
    <col min="6642" max="6642" width="5.5703125" style="661" bestFit="1" customWidth="1"/>
    <col min="6643" max="6643" width="12" style="661" customWidth="1"/>
    <col min="6644" max="6644" width="40.28515625" style="661" customWidth="1"/>
    <col min="6645" max="6645" width="7.7109375" style="661" bestFit="1" customWidth="1"/>
    <col min="6646" max="6646" width="8.85546875" style="661" customWidth="1"/>
    <col min="6647" max="6647" width="8.5703125" style="661" customWidth="1"/>
    <col min="6648" max="6648" width="8" style="661" customWidth="1"/>
    <col min="6649" max="6649" width="8.140625" style="661" customWidth="1"/>
    <col min="6650" max="6650" width="8.5703125" style="661" customWidth="1"/>
    <col min="6651" max="6651" width="9.140625" style="661" customWidth="1"/>
    <col min="6652" max="6652" width="7.140625" style="661" customWidth="1"/>
    <col min="6653" max="6653" width="9.42578125" style="661" customWidth="1"/>
    <col min="6654" max="6654" width="10.7109375" style="661" customWidth="1"/>
    <col min="6655" max="6655" width="15.5703125" style="661" bestFit="1" customWidth="1"/>
    <col min="6656" max="6664" width="10.140625" style="661" customWidth="1"/>
    <col min="6665" max="6897" width="10.42578125" style="661"/>
    <col min="6898" max="6898" width="5.5703125" style="661" bestFit="1" customWidth="1"/>
    <col min="6899" max="6899" width="12" style="661" customWidth="1"/>
    <col min="6900" max="6900" width="40.28515625" style="661" customWidth="1"/>
    <col min="6901" max="6901" width="7.7109375" style="661" bestFit="1" customWidth="1"/>
    <col min="6902" max="6902" width="8.85546875" style="661" customWidth="1"/>
    <col min="6903" max="6903" width="8.5703125" style="661" customWidth="1"/>
    <col min="6904" max="6904" width="8" style="661" customWidth="1"/>
    <col min="6905" max="6905" width="8.140625" style="661" customWidth="1"/>
    <col min="6906" max="6906" width="8.5703125" style="661" customWidth="1"/>
    <col min="6907" max="6907" width="9.140625" style="661" customWidth="1"/>
    <col min="6908" max="6908" width="7.140625" style="661" customWidth="1"/>
    <col min="6909" max="6909" width="9.42578125" style="661" customWidth="1"/>
    <col min="6910" max="6910" width="10.7109375" style="661" customWidth="1"/>
    <col min="6911" max="6911" width="15.5703125" style="661" bestFit="1" customWidth="1"/>
    <col min="6912" max="6920" width="10.140625" style="661" customWidth="1"/>
    <col min="6921" max="7153" width="10.42578125" style="661"/>
    <col min="7154" max="7154" width="5.5703125" style="661" bestFit="1" customWidth="1"/>
    <col min="7155" max="7155" width="12" style="661" customWidth="1"/>
    <col min="7156" max="7156" width="40.28515625" style="661" customWidth="1"/>
    <col min="7157" max="7157" width="7.7109375" style="661" bestFit="1" customWidth="1"/>
    <col min="7158" max="7158" width="8.85546875" style="661" customWidth="1"/>
    <col min="7159" max="7159" width="8.5703125" style="661" customWidth="1"/>
    <col min="7160" max="7160" width="8" style="661" customWidth="1"/>
    <col min="7161" max="7161" width="8.140625" style="661" customWidth="1"/>
    <col min="7162" max="7162" width="8.5703125" style="661" customWidth="1"/>
    <col min="7163" max="7163" width="9.140625" style="661" customWidth="1"/>
    <col min="7164" max="7164" width="7.140625" style="661" customWidth="1"/>
    <col min="7165" max="7165" width="9.42578125" style="661" customWidth="1"/>
    <col min="7166" max="7166" width="10.7109375" style="661" customWidth="1"/>
    <col min="7167" max="7167" width="15.5703125" style="661" bestFit="1" customWidth="1"/>
    <col min="7168" max="7176" width="10.140625" style="661" customWidth="1"/>
    <col min="7177" max="7409" width="10.42578125" style="661"/>
    <col min="7410" max="7410" width="5.5703125" style="661" bestFit="1" customWidth="1"/>
    <col min="7411" max="7411" width="12" style="661" customWidth="1"/>
    <col min="7412" max="7412" width="40.28515625" style="661" customWidth="1"/>
    <col min="7413" max="7413" width="7.7109375" style="661" bestFit="1" customWidth="1"/>
    <col min="7414" max="7414" width="8.85546875" style="661" customWidth="1"/>
    <col min="7415" max="7415" width="8.5703125" style="661" customWidth="1"/>
    <col min="7416" max="7416" width="8" style="661" customWidth="1"/>
    <col min="7417" max="7417" width="8.140625" style="661" customWidth="1"/>
    <col min="7418" max="7418" width="8.5703125" style="661" customWidth="1"/>
    <col min="7419" max="7419" width="9.140625" style="661" customWidth="1"/>
    <col min="7420" max="7420" width="7.140625" style="661" customWidth="1"/>
    <col min="7421" max="7421" width="9.42578125" style="661" customWidth="1"/>
    <col min="7422" max="7422" width="10.7109375" style="661" customWidth="1"/>
    <col min="7423" max="7423" width="15.5703125" style="661" bestFit="1" customWidth="1"/>
    <col min="7424" max="7432" width="10.140625" style="661" customWidth="1"/>
    <col min="7433" max="7665" width="10.42578125" style="661"/>
    <col min="7666" max="7666" width="5.5703125" style="661" bestFit="1" customWidth="1"/>
    <col min="7667" max="7667" width="12" style="661" customWidth="1"/>
    <col min="7668" max="7668" width="40.28515625" style="661" customWidth="1"/>
    <col min="7669" max="7669" width="7.7109375" style="661" bestFit="1" customWidth="1"/>
    <col min="7670" max="7670" width="8.85546875" style="661" customWidth="1"/>
    <col min="7671" max="7671" width="8.5703125" style="661" customWidth="1"/>
    <col min="7672" max="7672" width="8" style="661" customWidth="1"/>
    <col min="7673" max="7673" width="8.140625" style="661" customWidth="1"/>
    <col min="7674" max="7674" width="8.5703125" style="661" customWidth="1"/>
    <col min="7675" max="7675" width="9.140625" style="661" customWidth="1"/>
    <col min="7676" max="7676" width="7.140625" style="661" customWidth="1"/>
    <col min="7677" max="7677" width="9.42578125" style="661" customWidth="1"/>
    <col min="7678" max="7678" width="10.7109375" style="661" customWidth="1"/>
    <col min="7679" max="7679" width="15.5703125" style="661" bestFit="1" customWidth="1"/>
    <col min="7680" max="7688" width="10.140625" style="661" customWidth="1"/>
    <col min="7689" max="7921" width="10.42578125" style="661"/>
    <col min="7922" max="7922" width="5.5703125" style="661" bestFit="1" customWidth="1"/>
    <col min="7923" max="7923" width="12" style="661" customWidth="1"/>
    <col min="7924" max="7924" width="40.28515625" style="661" customWidth="1"/>
    <col min="7925" max="7925" width="7.7109375" style="661" bestFit="1" customWidth="1"/>
    <col min="7926" max="7926" width="8.85546875" style="661" customWidth="1"/>
    <col min="7927" max="7927" width="8.5703125" style="661" customWidth="1"/>
    <col min="7928" max="7928" width="8" style="661" customWidth="1"/>
    <col min="7929" max="7929" width="8.140625" style="661" customWidth="1"/>
    <col min="7930" max="7930" width="8.5703125" style="661" customWidth="1"/>
    <col min="7931" max="7931" width="9.140625" style="661" customWidth="1"/>
    <col min="7932" max="7932" width="7.140625" style="661" customWidth="1"/>
    <col min="7933" max="7933" width="9.42578125" style="661" customWidth="1"/>
    <col min="7934" max="7934" width="10.7109375" style="661" customWidth="1"/>
    <col min="7935" max="7935" width="15.5703125" style="661" bestFit="1" customWidth="1"/>
    <col min="7936" max="7944" width="10.140625" style="661" customWidth="1"/>
    <col min="7945" max="8177" width="10.42578125" style="661"/>
    <col min="8178" max="8178" width="5.5703125" style="661" bestFit="1" customWidth="1"/>
    <col min="8179" max="8179" width="12" style="661" customWidth="1"/>
    <col min="8180" max="8180" width="40.28515625" style="661" customWidth="1"/>
    <col min="8181" max="8181" width="7.7109375" style="661" bestFit="1" customWidth="1"/>
    <col min="8182" max="8182" width="8.85546875" style="661" customWidth="1"/>
    <col min="8183" max="8183" width="8.5703125" style="661" customWidth="1"/>
    <col min="8184" max="8184" width="8" style="661" customWidth="1"/>
    <col min="8185" max="8185" width="8.140625" style="661" customWidth="1"/>
    <col min="8186" max="8186" width="8.5703125" style="661" customWidth="1"/>
    <col min="8187" max="8187" width="9.140625" style="661" customWidth="1"/>
    <col min="8188" max="8188" width="7.140625" style="661" customWidth="1"/>
    <col min="8189" max="8189" width="9.42578125" style="661" customWidth="1"/>
    <col min="8190" max="8190" width="10.7109375" style="661" customWidth="1"/>
    <col min="8191" max="8191" width="15.5703125" style="661" bestFit="1" customWidth="1"/>
    <col min="8192" max="8200" width="10.140625" style="661" customWidth="1"/>
    <col min="8201" max="8433" width="10.42578125" style="661"/>
    <col min="8434" max="8434" width="5.5703125" style="661" bestFit="1" customWidth="1"/>
    <col min="8435" max="8435" width="12" style="661" customWidth="1"/>
    <col min="8436" max="8436" width="40.28515625" style="661" customWidth="1"/>
    <col min="8437" max="8437" width="7.7109375" style="661" bestFit="1" customWidth="1"/>
    <col min="8438" max="8438" width="8.85546875" style="661" customWidth="1"/>
    <col min="8439" max="8439" width="8.5703125" style="661" customWidth="1"/>
    <col min="8440" max="8440" width="8" style="661" customWidth="1"/>
    <col min="8441" max="8441" width="8.140625" style="661" customWidth="1"/>
    <col min="8442" max="8442" width="8.5703125" style="661" customWidth="1"/>
    <col min="8443" max="8443" width="9.140625" style="661" customWidth="1"/>
    <col min="8444" max="8444" width="7.140625" style="661" customWidth="1"/>
    <col min="8445" max="8445" width="9.42578125" style="661" customWidth="1"/>
    <col min="8446" max="8446" width="10.7109375" style="661" customWidth="1"/>
    <col min="8447" max="8447" width="15.5703125" style="661" bestFit="1" customWidth="1"/>
    <col min="8448" max="8456" width="10.140625" style="661" customWidth="1"/>
    <col min="8457" max="8689" width="10.42578125" style="661"/>
    <col min="8690" max="8690" width="5.5703125" style="661" bestFit="1" customWidth="1"/>
    <col min="8691" max="8691" width="12" style="661" customWidth="1"/>
    <col min="8692" max="8692" width="40.28515625" style="661" customWidth="1"/>
    <col min="8693" max="8693" width="7.7109375" style="661" bestFit="1" customWidth="1"/>
    <col min="8694" max="8694" width="8.85546875" style="661" customWidth="1"/>
    <col min="8695" max="8695" width="8.5703125" style="661" customWidth="1"/>
    <col min="8696" max="8696" width="8" style="661" customWidth="1"/>
    <col min="8697" max="8697" width="8.140625" style="661" customWidth="1"/>
    <col min="8698" max="8698" width="8.5703125" style="661" customWidth="1"/>
    <col min="8699" max="8699" width="9.140625" style="661" customWidth="1"/>
    <col min="8700" max="8700" width="7.140625" style="661" customWidth="1"/>
    <col min="8701" max="8701" width="9.42578125" style="661" customWidth="1"/>
    <col min="8702" max="8702" width="10.7109375" style="661" customWidth="1"/>
    <col min="8703" max="8703" width="15.5703125" style="661" bestFit="1" customWidth="1"/>
    <col min="8704" max="8712" width="10.140625" style="661" customWidth="1"/>
    <col min="8713" max="8945" width="10.42578125" style="661"/>
    <col min="8946" max="8946" width="5.5703125" style="661" bestFit="1" customWidth="1"/>
    <col min="8947" max="8947" width="12" style="661" customWidth="1"/>
    <col min="8948" max="8948" width="40.28515625" style="661" customWidth="1"/>
    <col min="8949" max="8949" width="7.7109375" style="661" bestFit="1" customWidth="1"/>
    <col min="8950" max="8950" width="8.85546875" style="661" customWidth="1"/>
    <col min="8951" max="8951" width="8.5703125" style="661" customWidth="1"/>
    <col min="8952" max="8952" width="8" style="661" customWidth="1"/>
    <col min="8953" max="8953" width="8.140625" style="661" customWidth="1"/>
    <col min="8954" max="8954" width="8.5703125" style="661" customWidth="1"/>
    <col min="8955" max="8955" width="9.140625" style="661" customWidth="1"/>
    <col min="8956" max="8956" width="7.140625" style="661" customWidth="1"/>
    <col min="8957" max="8957" width="9.42578125" style="661" customWidth="1"/>
    <col min="8958" max="8958" width="10.7109375" style="661" customWidth="1"/>
    <col min="8959" max="8959" width="15.5703125" style="661" bestFit="1" customWidth="1"/>
    <col min="8960" max="8968" width="10.140625" style="661" customWidth="1"/>
    <col min="8969" max="9201" width="10.42578125" style="661"/>
    <col min="9202" max="9202" width="5.5703125" style="661" bestFit="1" customWidth="1"/>
    <col min="9203" max="9203" width="12" style="661" customWidth="1"/>
    <col min="9204" max="9204" width="40.28515625" style="661" customWidth="1"/>
    <col min="9205" max="9205" width="7.7109375" style="661" bestFit="1" customWidth="1"/>
    <col min="9206" max="9206" width="8.85546875" style="661" customWidth="1"/>
    <col min="9207" max="9207" width="8.5703125" style="661" customWidth="1"/>
    <col min="9208" max="9208" width="8" style="661" customWidth="1"/>
    <col min="9209" max="9209" width="8.140625" style="661" customWidth="1"/>
    <col min="9210" max="9210" width="8.5703125" style="661" customWidth="1"/>
    <col min="9211" max="9211" width="9.140625" style="661" customWidth="1"/>
    <col min="9212" max="9212" width="7.140625" style="661" customWidth="1"/>
    <col min="9213" max="9213" width="9.42578125" style="661" customWidth="1"/>
    <col min="9214" max="9214" width="10.7109375" style="661" customWidth="1"/>
    <col min="9215" max="9215" width="15.5703125" style="661" bestFit="1" customWidth="1"/>
    <col min="9216" max="9224" width="10.140625" style="661" customWidth="1"/>
    <col min="9225" max="9457" width="10.42578125" style="661"/>
    <col min="9458" max="9458" width="5.5703125" style="661" bestFit="1" customWidth="1"/>
    <col min="9459" max="9459" width="12" style="661" customWidth="1"/>
    <col min="9460" max="9460" width="40.28515625" style="661" customWidth="1"/>
    <col min="9461" max="9461" width="7.7109375" style="661" bestFit="1" customWidth="1"/>
    <col min="9462" max="9462" width="8.85546875" style="661" customWidth="1"/>
    <col min="9463" max="9463" width="8.5703125" style="661" customWidth="1"/>
    <col min="9464" max="9464" width="8" style="661" customWidth="1"/>
    <col min="9465" max="9465" width="8.140625" style="661" customWidth="1"/>
    <col min="9466" max="9466" width="8.5703125" style="661" customWidth="1"/>
    <col min="9467" max="9467" width="9.140625" style="661" customWidth="1"/>
    <col min="9468" max="9468" width="7.140625" style="661" customWidth="1"/>
    <col min="9469" max="9469" width="9.42578125" style="661" customWidth="1"/>
    <col min="9470" max="9470" width="10.7109375" style="661" customWidth="1"/>
    <col min="9471" max="9471" width="15.5703125" style="661" bestFit="1" customWidth="1"/>
    <col min="9472" max="9480" width="10.140625" style="661" customWidth="1"/>
    <col min="9481" max="9713" width="10.42578125" style="661"/>
    <col min="9714" max="9714" width="5.5703125" style="661" bestFit="1" customWidth="1"/>
    <col min="9715" max="9715" width="12" style="661" customWidth="1"/>
    <col min="9716" max="9716" width="40.28515625" style="661" customWidth="1"/>
    <col min="9717" max="9717" width="7.7109375" style="661" bestFit="1" customWidth="1"/>
    <col min="9718" max="9718" width="8.85546875" style="661" customWidth="1"/>
    <col min="9719" max="9719" width="8.5703125" style="661" customWidth="1"/>
    <col min="9720" max="9720" width="8" style="661" customWidth="1"/>
    <col min="9721" max="9721" width="8.140625" style="661" customWidth="1"/>
    <col min="9722" max="9722" width="8.5703125" style="661" customWidth="1"/>
    <col min="9723" max="9723" width="9.140625" style="661" customWidth="1"/>
    <col min="9724" max="9724" width="7.140625" style="661" customWidth="1"/>
    <col min="9725" max="9725" width="9.42578125" style="661" customWidth="1"/>
    <col min="9726" max="9726" width="10.7109375" style="661" customWidth="1"/>
    <col min="9727" max="9727" width="15.5703125" style="661" bestFit="1" customWidth="1"/>
    <col min="9728" max="9736" width="10.140625" style="661" customWidth="1"/>
    <col min="9737" max="9969" width="10.42578125" style="661"/>
    <col min="9970" max="9970" width="5.5703125" style="661" bestFit="1" customWidth="1"/>
    <col min="9971" max="9971" width="12" style="661" customWidth="1"/>
    <col min="9972" max="9972" width="40.28515625" style="661" customWidth="1"/>
    <col min="9973" max="9973" width="7.7109375" style="661" bestFit="1" customWidth="1"/>
    <col min="9974" max="9974" width="8.85546875" style="661" customWidth="1"/>
    <col min="9975" max="9975" width="8.5703125" style="661" customWidth="1"/>
    <col min="9976" max="9976" width="8" style="661" customWidth="1"/>
    <col min="9977" max="9977" width="8.140625" style="661" customWidth="1"/>
    <col min="9978" max="9978" width="8.5703125" style="661" customWidth="1"/>
    <col min="9979" max="9979" width="9.140625" style="661" customWidth="1"/>
    <col min="9980" max="9980" width="7.140625" style="661" customWidth="1"/>
    <col min="9981" max="9981" width="9.42578125" style="661" customWidth="1"/>
    <col min="9982" max="9982" width="10.7109375" style="661" customWidth="1"/>
    <col min="9983" max="9983" width="15.5703125" style="661" bestFit="1" customWidth="1"/>
    <col min="9984" max="9992" width="10.140625" style="661" customWidth="1"/>
    <col min="9993" max="10225" width="10.42578125" style="661"/>
    <col min="10226" max="10226" width="5.5703125" style="661" bestFit="1" customWidth="1"/>
    <col min="10227" max="10227" width="12" style="661" customWidth="1"/>
    <col min="10228" max="10228" width="40.28515625" style="661" customWidth="1"/>
    <col min="10229" max="10229" width="7.7109375" style="661" bestFit="1" customWidth="1"/>
    <col min="10230" max="10230" width="8.85546875" style="661" customWidth="1"/>
    <col min="10231" max="10231" width="8.5703125" style="661" customWidth="1"/>
    <col min="10232" max="10232" width="8" style="661" customWidth="1"/>
    <col min="10233" max="10233" width="8.140625" style="661" customWidth="1"/>
    <col min="10234" max="10234" width="8.5703125" style="661" customWidth="1"/>
    <col min="10235" max="10235" width="9.140625" style="661" customWidth="1"/>
    <col min="10236" max="10236" width="7.140625" style="661" customWidth="1"/>
    <col min="10237" max="10237" width="9.42578125" style="661" customWidth="1"/>
    <col min="10238" max="10238" width="10.7109375" style="661" customWidth="1"/>
    <col min="10239" max="10239" width="15.5703125" style="661" bestFit="1" customWidth="1"/>
    <col min="10240" max="10248" width="10.140625" style="661" customWidth="1"/>
    <col min="10249" max="10481" width="10.42578125" style="661"/>
    <col min="10482" max="10482" width="5.5703125" style="661" bestFit="1" customWidth="1"/>
    <col min="10483" max="10483" width="12" style="661" customWidth="1"/>
    <col min="10484" max="10484" width="40.28515625" style="661" customWidth="1"/>
    <col min="10485" max="10485" width="7.7109375" style="661" bestFit="1" customWidth="1"/>
    <col min="10486" max="10486" width="8.85546875" style="661" customWidth="1"/>
    <col min="10487" max="10487" width="8.5703125" style="661" customWidth="1"/>
    <col min="10488" max="10488" width="8" style="661" customWidth="1"/>
    <col min="10489" max="10489" width="8.140625" style="661" customWidth="1"/>
    <col min="10490" max="10490" width="8.5703125" style="661" customWidth="1"/>
    <col min="10491" max="10491" width="9.140625" style="661" customWidth="1"/>
    <col min="10492" max="10492" width="7.140625" style="661" customWidth="1"/>
    <col min="10493" max="10493" width="9.42578125" style="661" customWidth="1"/>
    <col min="10494" max="10494" width="10.7109375" style="661" customWidth="1"/>
    <col min="10495" max="10495" width="15.5703125" style="661" bestFit="1" customWidth="1"/>
    <col min="10496" max="10504" width="10.140625" style="661" customWidth="1"/>
    <col min="10505" max="10737" width="10.42578125" style="661"/>
    <col min="10738" max="10738" width="5.5703125" style="661" bestFit="1" customWidth="1"/>
    <col min="10739" max="10739" width="12" style="661" customWidth="1"/>
    <col min="10740" max="10740" width="40.28515625" style="661" customWidth="1"/>
    <col min="10741" max="10741" width="7.7109375" style="661" bestFit="1" customWidth="1"/>
    <col min="10742" max="10742" width="8.85546875" style="661" customWidth="1"/>
    <col min="10743" max="10743" width="8.5703125" style="661" customWidth="1"/>
    <col min="10744" max="10744" width="8" style="661" customWidth="1"/>
    <col min="10745" max="10745" width="8.140625" style="661" customWidth="1"/>
    <col min="10746" max="10746" width="8.5703125" style="661" customWidth="1"/>
    <col min="10747" max="10747" width="9.140625" style="661" customWidth="1"/>
    <col min="10748" max="10748" width="7.140625" style="661" customWidth="1"/>
    <col min="10749" max="10749" width="9.42578125" style="661" customWidth="1"/>
    <col min="10750" max="10750" width="10.7109375" style="661" customWidth="1"/>
    <col min="10751" max="10751" width="15.5703125" style="661" bestFit="1" customWidth="1"/>
    <col min="10752" max="10760" width="10.140625" style="661" customWidth="1"/>
    <col min="10761" max="10993" width="10.42578125" style="661"/>
    <col min="10994" max="10994" width="5.5703125" style="661" bestFit="1" customWidth="1"/>
    <col min="10995" max="10995" width="12" style="661" customWidth="1"/>
    <col min="10996" max="10996" width="40.28515625" style="661" customWidth="1"/>
    <col min="10997" max="10997" width="7.7109375" style="661" bestFit="1" customWidth="1"/>
    <col min="10998" max="10998" width="8.85546875" style="661" customWidth="1"/>
    <col min="10999" max="10999" width="8.5703125" style="661" customWidth="1"/>
    <col min="11000" max="11000" width="8" style="661" customWidth="1"/>
    <col min="11001" max="11001" width="8.140625" style="661" customWidth="1"/>
    <col min="11002" max="11002" width="8.5703125" style="661" customWidth="1"/>
    <col min="11003" max="11003" width="9.140625" style="661" customWidth="1"/>
    <col min="11004" max="11004" width="7.140625" style="661" customWidth="1"/>
    <col min="11005" max="11005" width="9.42578125" style="661" customWidth="1"/>
    <col min="11006" max="11006" width="10.7109375" style="661" customWidth="1"/>
    <col min="11007" max="11007" width="15.5703125" style="661" bestFit="1" customWidth="1"/>
    <col min="11008" max="11016" width="10.140625" style="661" customWidth="1"/>
    <col min="11017" max="11249" width="10.42578125" style="661"/>
    <col min="11250" max="11250" width="5.5703125" style="661" bestFit="1" customWidth="1"/>
    <col min="11251" max="11251" width="12" style="661" customWidth="1"/>
    <col min="11252" max="11252" width="40.28515625" style="661" customWidth="1"/>
    <col min="11253" max="11253" width="7.7109375" style="661" bestFit="1" customWidth="1"/>
    <col min="11254" max="11254" width="8.85546875" style="661" customWidth="1"/>
    <col min="11255" max="11255" width="8.5703125" style="661" customWidth="1"/>
    <col min="11256" max="11256" width="8" style="661" customWidth="1"/>
    <col min="11257" max="11257" width="8.140625" style="661" customWidth="1"/>
    <col min="11258" max="11258" width="8.5703125" style="661" customWidth="1"/>
    <col min="11259" max="11259" width="9.140625" style="661" customWidth="1"/>
    <col min="11260" max="11260" width="7.140625" style="661" customWidth="1"/>
    <col min="11261" max="11261" width="9.42578125" style="661" customWidth="1"/>
    <col min="11262" max="11262" width="10.7109375" style="661" customWidth="1"/>
    <col min="11263" max="11263" width="15.5703125" style="661" bestFit="1" customWidth="1"/>
    <col min="11264" max="11272" width="10.140625" style="661" customWidth="1"/>
    <col min="11273" max="11505" width="10.42578125" style="661"/>
    <col min="11506" max="11506" width="5.5703125" style="661" bestFit="1" customWidth="1"/>
    <col min="11507" max="11507" width="12" style="661" customWidth="1"/>
    <col min="11508" max="11508" width="40.28515625" style="661" customWidth="1"/>
    <col min="11509" max="11509" width="7.7109375" style="661" bestFit="1" customWidth="1"/>
    <col min="11510" max="11510" width="8.85546875" style="661" customWidth="1"/>
    <col min="11511" max="11511" width="8.5703125" style="661" customWidth="1"/>
    <col min="11512" max="11512" width="8" style="661" customWidth="1"/>
    <col min="11513" max="11513" width="8.140625" style="661" customWidth="1"/>
    <col min="11514" max="11514" width="8.5703125" style="661" customWidth="1"/>
    <col min="11515" max="11515" width="9.140625" style="661" customWidth="1"/>
    <col min="11516" max="11516" width="7.140625" style="661" customWidth="1"/>
    <col min="11517" max="11517" width="9.42578125" style="661" customWidth="1"/>
    <col min="11518" max="11518" width="10.7109375" style="661" customWidth="1"/>
    <col min="11519" max="11519" width="15.5703125" style="661" bestFit="1" customWidth="1"/>
    <col min="11520" max="11528" width="10.140625" style="661" customWidth="1"/>
    <col min="11529" max="11761" width="10.42578125" style="661"/>
    <col min="11762" max="11762" width="5.5703125" style="661" bestFit="1" customWidth="1"/>
    <col min="11763" max="11763" width="12" style="661" customWidth="1"/>
    <col min="11764" max="11764" width="40.28515625" style="661" customWidth="1"/>
    <col min="11765" max="11765" width="7.7109375" style="661" bestFit="1" customWidth="1"/>
    <col min="11766" max="11766" width="8.85546875" style="661" customWidth="1"/>
    <col min="11767" max="11767" width="8.5703125" style="661" customWidth="1"/>
    <col min="11768" max="11768" width="8" style="661" customWidth="1"/>
    <col min="11769" max="11769" width="8.140625" style="661" customWidth="1"/>
    <col min="11770" max="11770" width="8.5703125" style="661" customWidth="1"/>
    <col min="11771" max="11771" width="9.140625" style="661" customWidth="1"/>
    <col min="11772" max="11772" width="7.140625" style="661" customWidth="1"/>
    <col min="11773" max="11773" width="9.42578125" style="661" customWidth="1"/>
    <col min="11774" max="11774" width="10.7109375" style="661" customWidth="1"/>
    <col min="11775" max="11775" width="15.5703125" style="661" bestFit="1" customWidth="1"/>
    <col min="11776" max="11784" width="10.140625" style="661" customWidth="1"/>
    <col min="11785" max="12017" width="10.42578125" style="661"/>
    <col min="12018" max="12018" width="5.5703125" style="661" bestFit="1" customWidth="1"/>
    <col min="12019" max="12019" width="12" style="661" customWidth="1"/>
    <col min="12020" max="12020" width="40.28515625" style="661" customWidth="1"/>
    <col min="12021" max="12021" width="7.7109375" style="661" bestFit="1" customWidth="1"/>
    <col min="12022" max="12022" width="8.85546875" style="661" customWidth="1"/>
    <col min="12023" max="12023" width="8.5703125" style="661" customWidth="1"/>
    <col min="12024" max="12024" width="8" style="661" customWidth="1"/>
    <col min="12025" max="12025" width="8.140625" style="661" customWidth="1"/>
    <col min="12026" max="12026" width="8.5703125" style="661" customWidth="1"/>
    <col min="12027" max="12027" width="9.140625" style="661" customWidth="1"/>
    <col min="12028" max="12028" width="7.140625" style="661" customWidth="1"/>
    <col min="12029" max="12029" width="9.42578125" style="661" customWidth="1"/>
    <col min="12030" max="12030" width="10.7109375" style="661" customWidth="1"/>
    <col min="12031" max="12031" width="15.5703125" style="661" bestFit="1" customWidth="1"/>
    <col min="12032" max="12040" width="10.140625" style="661" customWidth="1"/>
    <col min="12041" max="12273" width="10.42578125" style="661"/>
    <col min="12274" max="12274" width="5.5703125" style="661" bestFit="1" customWidth="1"/>
    <col min="12275" max="12275" width="12" style="661" customWidth="1"/>
    <col min="12276" max="12276" width="40.28515625" style="661" customWidth="1"/>
    <col min="12277" max="12277" width="7.7109375" style="661" bestFit="1" customWidth="1"/>
    <col min="12278" max="12278" width="8.85546875" style="661" customWidth="1"/>
    <col min="12279" max="12279" width="8.5703125" style="661" customWidth="1"/>
    <col min="12280" max="12280" width="8" style="661" customWidth="1"/>
    <col min="12281" max="12281" width="8.140625" style="661" customWidth="1"/>
    <col min="12282" max="12282" width="8.5703125" style="661" customWidth="1"/>
    <col min="12283" max="12283" width="9.140625" style="661" customWidth="1"/>
    <col min="12284" max="12284" width="7.140625" style="661" customWidth="1"/>
    <col min="12285" max="12285" width="9.42578125" style="661" customWidth="1"/>
    <col min="12286" max="12286" width="10.7109375" style="661" customWidth="1"/>
    <col min="12287" max="12287" width="15.5703125" style="661" bestFit="1" customWidth="1"/>
    <col min="12288" max="12296" width="10.140625" style="661" customWidth="1"/>
    <col min="12297" max="12529" width="10.42578125" style="661"/>
    <col min="12530" max="12530" width="5.5703125" style="661" bestFit="1" customWidth="1"/>
    <col min="12531" max="12531" width="12" style="661" customWidth="1"/>
    <col min="12532" max="12532" width="40.28515625" style="661" customWidth="1"/>
    <col min="12533" max="12533" width="7.7109375" style="661" bestFit="1" customWidth="1"/>
    <col min="12534" max="12534" width="8.85546875" style="661" customWidth="1"/>
    <col min="12535" max="12535" width="8.5703125" style="661" customWidth="1"/>
    <col min="12536" max="12536" width="8" style="661" customWidth="1"/>
    <col min="12537" max="12537" width="8.140625" style="661" customWidth="1"/>
    <col min="12538" max="12538" width="8.5703125" style="661" customWidth="1"/>
    <col min="12539" max="12539" width="9.140625" style="661" customWidth="1"/>
    <col min="12540" max="12540" width="7.140625" style="661" customWidth="1"/>
    <col min="12541" max="12541" width="9.42578125" style="661" customWidth="1"/>
    <col min="12542" max="12542" width="10.7109375" style="661" customWidth="1"/>
    <col min="12543" max="12543" width="15.5703125" style="661" bestFit="1" customWidth="1"/>
    <col min="12544" max="12552" width="10.140625" style="661" customWidth="1"/>
    <col min="12553" max="12785" width="10.42578125" style="661"/>
    <col min="12786" max="12786" width="5.5703125" style="661" bestFit="1" customWidth="1"/>
    <col min="12787" max="12787" width="12" style="661" customWidth="1"/>
    <col min="12788" max="12788" width="40.28515625" style="661" customWidth="1"/>
    <col min="12789" max="12789" width="7.7109375" style="661" bestFit="1" customWidth="1"/>
    <col min="12790" max="12790" width="8.85546875" style="661" customWidth="1"/>
    <col min="12791" max="12791" width="8.5703125" style="661" customWidth="1"/>
    <col min="12792" max="12792" width="8" style="661" customWidth="1"/>
    <col min="12793" max="12793" width="8.140625" style="661" customWidth="1"/>
    <col min="12794" max="12794" width="8.5703125" style="661" customWidth="1"/>
    <col min="12795" max="12795" width="9.140625" style="661" customWidth="1"/>
    <col min="12796" max="12796" width="7.140625" style="661" customWidth="1"/>
    <col min="12797" max="12797" width="9.42578125" style="661" customWidth="1"/>
    <col min="12798" max="12798" width="10.7109375" style="661" customWidth="1"/>
    <col min="12799" max="12799" width="15.5703125" style="661" bestFit="1" customWidth="1"/>
    <col min="12800" max="12808" width="10.140625" style="661" customWidth="1"/>
    <col min="12809" max="13041" width="10.42578125" style="661"/>
    <col min="13042" max="13042" width="5.5703125" style="661" bestFit="1" customWidth="1"/>
    <col min="13043" max="13043" width="12" style="661" customWidth="1"/>
    <col min="13044" max="13044" width="40.28515625" style="661" customWidth="1"/>
    <col min="13045" max="13045" width="7.7109375" style="661" bestFit="1" customWidth="1"/>
    <col min="13046" max="13046" width="8.85546875" style="661" customWidth="1"/>
    <col min="13047" max="13047" width="8.5703125" style="661" customWidth="1"/>
    <col min="13048" max="13048" width="8" style="661" customWidth="1"/>
    <col min="13049" max="13049" width="8.140625" style="661" customWidth="1"/>
    <col min="13050" max="13050" width="8.5703125" style="661" customWidth="1"/>
    <col min="13051" max="13051" width="9.140625" style="661" customWidth="1"/>
    <col min="13052" max="13052" width="7.140625" style="661" customWidth="1"/>
    <col min="13053" max="13053" width="9.42578125" style="661" customWidth="1"/>
    <col min="13054" max="13054" width="10.7109375" style="661" customWidth="1"/>
    <col min="13055" max="13055" width="15.5703125" style="661" bestFit="1" customWidth="1"/>
    <col min="13056" max="13064" width="10.140625" style="661" customWidth="1"/>
    <col min="13065" max="13297" width="10.42578125" style="661"/>
    <col min="13298" max="13298" width="5.5703125" style="661" bestFit="1" customWidth="1"/>
    <col min="13299" max="13299" width="12" style="661" customWidth="1"/>
    <col min="13300" max="13300" width="40.28515625" style="661" customWidth="1"/>
    <col min="13301" max="13301" width="7.7109375" style="661" bestFit="1" customWidth="1"/>
    <col min="13302" max="13302" width="8.85546875" style="661" customWidth="1"/>
    <col min="13303" max="13303" width="8.5703125" style="661" customWidth="1"/>
    <col min="13304" max="13304" width="8" style="661" customWidth="1"/>
    <col min="13305" max="13305" width="8.140625" style="661" customWidth="1"/>
    <col min="13306" max="13306" width="8.5703125" style="661" customWidth="1"/>
    <col min="13307" max="13307" width="9.140625" style="661" customWidth="1"/>
    <col min="13308" max="13308" width="7.140625" style="661" customWidth="1"/>
    <col min="13309" max="13309" width="9.42578125" style="661" customWidth="1"/>
    <col min="13310" max="13310" width="10.7109375" style="661" customWidth="1"/>
    <col min="13311" max="13311" width="15.5703125" style="661" bestFit="1" customWidth="1"/>
    <col min="13312" max="13320" width="10.140625" style="661" customWidth="1"/>
    <col min="13321" max="13553" width="10.42578125" style="661"/>
    <col min="13554" max="13554" width="5.5703125" style="661" bestFit="1" customWidth="1"/>
    <col min="13555" max="13555" width="12" style="661" customWidth="1"/>
    <col min="13556" max="13556" width="40.28515625" style="661" customWidth="1"/>
    <col min="13557" max="13557" width="7.7109375" style="661" bestFit="1" customWidth="1"/>
    <col min="13558" max="13558" width="8.85546875" style="661" customWidth="1"/>
    <col min="13559" max="13559" width="8.5703125" style="661" customWidth="1"/>
    <col min="13560" max="13560" width="8" style="661" customWidth="1"/>
    <col min="13561" max="13561" width="8.140625" style="661" customWidth="1"/>
    <col min="13562" max="13562" width="8.5703125" style="661" customWidth="1"/>
    <col min="13563" max="13563" width="9.140625" style="661" customWidth="1"/>
    <col min="13564" max="13564" width="7.140625" style="661" customWidth="1"/>
    <col min="13565" max="13565" width="9.42578125" style="661" customWidth="1"/>
    <col min="13566" max="13566" width="10.7109375" style="661" customWidth="1"/>
    <col min="13567" max="13567" width="15.5703125" style="661" bestFit="1" customWidth="1"/>
    <col min="13568" max="13576" width="10.140625" style="661" customWidth="1"/>
    <col min="13577" max="13809" width="10.42578125" style="661"/>
    <col min="13810" max="13810" width="5.5703125" style="661" bestFit="1" customWidth="1"/>
    <col min="13811" max="13811" width="12" style="661" customWidth="1"/>
    <col min="13812" max="13812" width="40.28515625" style="661" customWidth="1"/>
    <col min="13813" max="13813" width="7.7109375" style="661" bestFit="1" customWidth="1"/>
    <col min="13814" max="13814" width="8.85546875" style="661" customWidth="1"/>
    <col min="13815" max="13815" width="8.5703125" style="661" customWidth="1"/>
    <col min="13816" max="13816" width="8" style="661" customWidth="1"/>
    <col min="13817" max="13817" width="8.140625" style="661" customWidth="1"/>
    <col min="13818" max="13818" width="8.5703125" style="661" customWidth="1"/>
    <col min="13819" max="13819" width="9.140625" style="661" customWidth="1"/>
    <col min="13820" max="13820" width="7.140625" style="661" customWidth="1"/>
    <col min="13821" max="13821" width="9.42578125" style="661" customWidth="1"/>
    <col min="13822" max="13822" width="10.7109375" style="661" customWidth="1"/>
    <col min="13823" max="13823" width="15.5703125" style="661" bestFit="1" customWidth="1"/>
    <col min="13824" max="13832" width="10.140625" style="661" customWidth="1"/>
    <col min="13833" max="14065" width="10.42578125" style="661"/>
    <col min="14066" max="14066" width="5.5703125" style="661" bestFit="1" customWidth="1"/>
    <col min="14067" max="14067" width="12" style="661" customWidth="1"/>
    <col min="14068" max="14068" width="40.28515625" style="661" customWidth="1"/>
    <col min="14069" max="14069" width="7.7109375" style="661" bestFit="1" customWidth="1"/>
    <col min="14070" max="14070" width="8.85546875" style="661" customWidth="1"/>
    <col min="14071" max="14071" width="8.5703125" style="661" customWidth="1"/>
    <col min="14072" max="14072" width="8" style="661" customWidth="1"/>
    <col min="14073" max="14073" width="8.140625" style="661" customWidth="1"/>
    <col min="14074" max="14074" width="8.5703125" style="661" customWidth="1"/>
    <col min="14075" max="14075" width="9.140625" style="661" customWidth="1"/>
    <col min="14076" max="14076" width="7.140625" style="661" customWidth="1"/>
    <col min="14077" max="14077" width="9.42578125" style="661" customWidth="1"/>
    <col min="14078" max="14078" width="10.7109375" style="661" customWidth="1"/>
    <col min="14079" max="14079" width="15.5703125" style="661" bestFit="1" customWidth="1"/>
    <col min="14080" max="14088" width="10.140625" style="661" customWidth="1"/>
    <col min="14089" max="14321" width="10.42578125" style="661"/>
    <col min="14322" max="14322" width="5.5703125" style="661" bestFit="1" customWidth="1"/>
    <col min="14323" max="14323" width="12" style="661" customWidth="1"/>
    <col min="14324" max="14324" width="40.28515625" style="661" customWidth="1"/>
    <col min="14325" max="14325" width="7.7109375" style="661" bestFit="1" customWidth="1"/>
    <col min="14326" max="14326" width="8.85546875" style="661" customWidth="1"/>
    <col min="14327" max="14327" width="8.5703125" style="661" customWidth="1"/>
    <col min="14328" max="14328" width="8" style="661" customWidth="1"/>
    <col min="14329" max="14329" width="8.140625" style="661" customWidth="1"/>
    <col min="14330" max="14330" width="8.5703125" style="661" customWidth="1"/>
    <col min="14331" max="14331" width="9.140625" style="661" customWidth="1"/>
    <col min="14332" max="14332" width="7.140625" style="661" customWidth="1"/>
    <col min="14333" max="14333" width="9.42578125" style="661" customWidth="1"/>
    <col min="14334" max="14334" width="10.7109375" style="661" customWidth="1"/>
    <col min="14335" max="14335" width="15.5703125" style="661" bestFit="1" customWidth="1"/>
    <col min="14336" max="14344" width="10.140625" style="661" customWidth="1"/>
    <col min="14345" max="14577" width="10.42578125" style="661"/>
    <col min="14578" max="14578" width="5.5703125" style="661" bestFit="1" customWidth="1"/>
    <col min="14579" max="14579" width="12" style="661" customWidth="1"/>
    <col min="14580" max="14580" width="40.28515625" style="661" customWidth="1"/>
    <col min="14581" max="14581" width="7.7109375" style="661" bestFit="1" customWidth="1"/>
    <col min="14582" max="14582" width="8.85546875" style="661" customWidth="1"/>
    <col min="14583" max="14583" width="8.5703125" style="661" customWidth="1"/>
    <col min="14584" max="14584" width="8" style="661" customWidth="1"/>
    <col min="14585" max="14585" width="8.140625" style="661" customWidth="1"/>
    <col min="14586" max="14586" width="8.5703125" style="661" customWidth="1"/>
    <col min="14587" max="14587" width="9.140625" style="661" customWidth="1"/>
    <col min="14588" max="14588" width="7.140625" style="661" customWidth="1"/>
    <col min="14589" max="14589" width="9.42578125" style="661" customWidth="1"/>
    <col min="14590" max="14590" width="10.7109375" style="661" customWidth="1"/>
    <col min="14591" max="14591" width="15.5703125" style="661" bestFit="1" customWidth="1"/>
    <col min="14592" max="14600" width="10.140625" style="661" customWidth="1"/>
    <col min="14601" max="14833" width="10.42578125" style="661"/>
    <col min="14834" max="14834" width="5.5703125" style="661" bestFit="1" customWidth="1"/>
    <col min="14835" max="14835" width="12" style="661" customWidth="1"/>
    <col min="14836" max="14836" width="40.28515625" style="661" customWidth="1"/>
    <col min="14837" max="14837" width="7.7109375" style="661" bestFit="1" customWidth="1"/>
    <col min="14838" max="14838" width="8.85546875" style="661" customWidth="1"/>
    <col min="14839" max="14839" width="8.5703125" style="661" customWidth="1"/>
    <col min="14840" max="14840" width="8" style="661" customWidth="1"/>
    <col min="14841" max="14841" width="8.140625" style="661" customWidth="1"/>
    <col min="14842" max="14842" width="8.5703125" style="661" customWidth="1"/>
    <col min="14843" max="14843" width="9.140625" style="661" customWidth="1"/>
    <col min="14844" max="14844" width="7.140625" style="661" customWidth="1"/>
    <col min="14845" max="14845" width="9.42578125" style="661" customWidth="1"/>
    <col min="14846" max="14846" width="10.7109375" style="661" customWidth="1"/>
    <col min="14847" max="14847" width="15.5703125" style="661" bestFit="1" customWidth="1"/>
    <col min="14848" max="14856" width="10.140625" style="661" customWidth="1"/>
    <col min="14857" max="15089" width="10.42578125" style="661"/>
    <col min="15090" max="15090" width="5.5703125" style="661" bestFit="1" customWidth="1"/>
    <col min="15091" max="15091" width="12" style="661" customWidth="1"/>
    <col min="15092" max="15092" width="40.28515625" style="661" customWidth="1"/>
    <col min="15093" max="15093" width="7.7109375" style="661" bestFit="1" customWidth="1"/>
    <col min="15094" max="15094" width="8.85546875" style="661" customWidth="1"/>
    <col min="15095" max="15095" width="8.5703125" style="661" customWidth="1"/>
    <col min="15096" max="15096" width="8" style="661" customWidth="1"/>
    <col min="15097" max="15097" width="8.140625" style="661" customWidth="1"/>
    <col min="15098" max="15098" width="8.5703125" style="661" customWidth="1"/>
    <col min="15099" max="15099" width="9.140625" style="661" customWidth="1"/>
    <col min="15100" max="15100" width="7.140625" style="661" customWidth="1"/>
    <col min="15101" max="15101" width="9.42578125" style="661" customWidth="1"/>
    <col min="15102" max="15102" width="10.7109375" style="661" customWidth="1"/>
    <col min="15103" max="15103" width="15.5703125" style="661" bestFit="1" customWidth="1"/>
    <col min="15104" max="15112" width="10.140625" style="661" customWidth="1"/>
    <col min="15113" max="15345" width="10.42578125" style="661"/>
    <col min="15346" max="15346" width="5.5703125" style="661" bestFit="1" customWidth="1"/>
    <col min="15347" max="15347" width="12" style="661" customWidth="1"/>
    <col min="15348" max="15348" width="40.28515625" style="661" customWidth="1"/>
    <col min="15349" max="15349" width="7.7109375" style="661" bestFit="1" customWidth="1"/>
    <col min="15350" max="15350" width="8.85546875" style="661" customWidth="1"/>
    <col min="15351" max="15351" width="8.5703125" style="661" customWidth="1"/>
    <col min="15352" max="15352" width="8" style="661" customWidth="1"/>
    <col min="15353" max="15353" width="8.140625" style="661" customWidth="1"/>
    <col min="15354" max="15354" width="8.5703125" style="661" customWidth="1"/>
    <col min="15355" max="15355" width="9.140625" style="661" customWidth="1"/>
    <col min="15356" max="15356" width="7.140625" style="661" customWidth="1"/>
    <col min="15357" max="15357" width="9.42578125" style="661" customWidth="1"/>
    <col min="15358" max="15358" width="10.7109375" style="661" customWidth="1"/>
    <col min="15359" max="15359" width="15.5703125" style="661" bestFit="1" customWidth="1"/>
    <col min="15360" max="15368" width="10.140625" style="661" customWidth="1"/>
    <col min="15369" max="15601" width="10.42578125" style="661"/>
    <col min="15602" max="15602" width="5.5703125" style="661" bestFit="1" customWidth="1"/>
    <col min="15603" max="15603" width="12" style="661" customWidth="1"/>
    <col min="15604" max="15604" width="40.28515625" style="661" customWidth="1"/>
    <col min="15605" max="15605" width="7.7109375" style="661" bestFit="1" customWidth="1"/>
    <col min="15606" max="15606" width="8.85546875" style="661" customWidth="1"/>
    <col min="15607" max="15607" width="8.5703125" style="661" customWidth="1"/>
    <col min="15608" max="15608" width="8" style="661" customWidth="1"/>
    <col min="15609" max="15609" width="8.140625" style="661" customWidth="1"/>
    <col min="15610" max="15610" width="8.5703125" style="661" customWidth="1"/>
    <col min="15611" max="15611" width="9.140625" style="661" customWidth="1"/>
    <col min="15612" max="15612" width="7.140625" style="661" customWidth="1"/>
    <col min="15613" max="15613" width="9.42578125" style="661" customWidth="1"/>
    <col min="15614" max="15614" width="10.7109375" style="661" customWidth="1"/>
    <col min="15615" max="15615" width="15.5703125" style="661" bestFit="1" customWidth="1"/>
    <col min="15616" max="15624" width="10.140625" style="661" customWidth="1"/>
    <col min="15625" max="15857" width="10.42578125" style="661"/>
    <col min="15858" max="15858" width="5.5703125" style="661" bestFit="1" customWidth="1"/>
    <col min="15859" max="15859" width="12" style="661" customWidth="1"/>
    <col min="15860" max="15860" width="40.28515625" style="661" customWidth="1"/>
    <col min="15861" max="15861" width="7.7109375" style="661" bestFit="1" customWidth="1"/>
    <col min="15862" max="15862" width="8.85546875" style="661" customWidth="1"/>
    <col min="15863" max="15863" width="8.5703125" style="661" customWidth="1"/>
    <col min="15864" max="15864" width="8" style="661" customWidth="1"/>
    <col min="15865" max="15865" width="8.140625" style="661" customWidth="1"/>
    <col min="15866" max="15866" width="8.5703125" style="661" customWidth="1"/>
    <col min="15867" max="15867" width="9.140625" style="661" customWidth="1"/>
    <col min="15868" max="15868" width="7.140625" style="661" customWidth="1"/>
    <col min="15869" max="15869" width="9.42578125" style="661" customWidth="1"/>
    <col min="15870" max="15870" width="10.7109375" style="661" customWidth="1"/>
    <col min="15871" max="15871" width="15.5703125" style="661" bestFit="1" customWidth="1"/>
    <col min="15872" max="15880" width="10.140625" style="661" customWidth="1"/>
    <col min="15881" max="16113" width="10.42578125" style="661"/>
    <col min="16114" max="16114" width="5.5703125" style="661" bestFit="1" customWidth="1"/>
    <col min="16115" max="16115" width="12" style="661" customWidth="1"/>
    <col min="16116" max="16116" width="40.28515625" style="661" customWidth="1"/>
    <col min="16117" max="16117" width="7.7109375" style="661" bestFit="1" customWidth="1"/>
    <col min="16118" max="16118" width="8.85546875" style="661" customWidth="1"/>
    <col min="16119" max="16119" width="8.5703125" style="661" customWidth="1"/>
    <col min="16120" max="16120" width="8" style="661" customWidth="1"/>
    <col min="16121" max="16121" width="8.140625" style="661" customWidth="1"/>
    <col min="16122" max="16122" width="8.5703125" style="661" customWidth="1"/>
    <col min="16123" max="16123" width="9.140625" style="661" customWidth="1"/>
    <col min="16124" max="16124" width="7.140625" style="661" customWidth="1"/>
    <col min="16125" max="16125" width="9.42578125" style="661" customWidth="1"/>
    <col min="16126" max="16126" width="10.7109375" style="661" customWidth="1"/>
    <col min="16127" max="16127" width="15.5703125" style="661" bestFit="1" customWidth="1"/>
    <col min="16128" max="16136" width="10.140625" style="661" customWidth="1"/>
    <col min="16137" max="16384" width="10.42578125" style="661"/>
  </cols>
  <sheetData>
    <row r="1" spans="1:10" ht="18.75" customHeight="1">
      <c r="A1" s="659"/>
      <c r="B1" s="660"/>
      <c r="C1" s="660"/>
      <c r="D1" s="660"/>
      <c r="E1" s="660"/>
      <c r="F1" s="660"/>
      <c r="G1" s="660"/>
      <c r="H1" s="660"/>
      <c r="I1" s="660"/>
      <c r="J1" s="660"/>
    </row>
    <row r="2" spans="1:10" ht="41.25" customHeight="1">
      <c r="A2" s="662" t="s">
        <v>355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0" ht="18" customHeight="1">
      <c r="A3" s="663" t="s">
        <v>128</v>
      </c>
      <c r="B3" s="663"/>
      <c r="C3" s="663"/>
      <c r="D3" s="663"/>
      <c r="E3" s="663"/>
      <c r="F3" s="663"/>
      <c r="G3" s="663"/>
      <c r="H3" s="663"/>
      <c r="I3" s="663"/>
      <c r="J3" s="663"/>
    </row>
    <row r="4" spans="1:10" ht="18" customHeight="1">
      <c r="A4" s="664" t="s">
        <v>123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s="672" customFormat="1" ht="21.75" customHeight="1">
      <c r="A5" s="665" t="s">
        <v>72</v>
      </c>
      <c r="B5" s="666"/>
      <c r="C5" s="667"/>
      <c r="D5" s="667"/>
      <c r="E5" s="668" t="s">
        <v>71</v>
      </c>
      <c r="F5" s="669"/>
      <c r="G5" s="669"/>
      <c r="H5" s="670">
        <f>J94/1000</f>
        <v>0</v>
      </c>
      <c r="I5" s="671" t="s">
        <v>70</v>
      </c>
    </row>
    <row r="6" spans="1:10" s="672" customFormat="1" ht="23.25" customHeight="1">
      <c r="A6" s="585"/>
      <c r="B6" s="673"/>
      <c r="C6" s="674"/>
      <c r="D6" s="674"/>
      <c r="E6" s="675"/>
      <c r="F6" s="676"/>
      <c r="G6" s="677" t="s">
        <v>74</v>
      </c>
      <c r="H6" s="678">
        <f>G88/1000</f>
        <v>0</v>
      </c>
      <c r="I6" s="679" t="s">
        <v>75</v>
      </c>
    </row>
    <row r="7" spans="1:10" s="687" customFormat="1" ht="15.75" customHeight="1">
      <c r="A7" s="680" t="s">
        <v>3</v>
      </c>
      <c r="B7" s="680" t="s">
        <v>4</v>
      </c>
      <c r="C7" s="681" t="s">
        <v>105</v>
      </c>
      <c r="D7" s="682"/>
      <c r="E7" s="683"/>
      <c r="F7" s="684" t="s">
        <v>1</v>
      </c>
      <c r="G7" s="685"/>
      <c r="H7" s="686" t="s">
        <v>2</v>
      </c>
      <c r="I7" s="685"/>
      <c r="J7" s="680" t="s">
        <v>8</v>
      </c>
    </row>
    <row r="8" spans="1:10" s="687" customFormat="1" ht="15" customHeight="1">
      <c r="A8" s="688"/>
      <c r="B8" s="689"/>
      <c r="C8" s="690"/>
      <c r="D8" s="691"/>
      <c r="E8" s="692"/>
      <c r="F8" s="693"/>
      <c r="G8" s="694"/>
      <c r="H8" s="695"/>
      <c r="I8" s="696"/>
      <c r="J8" s="697"/>
    </row>
    <row r="9" spans="1:10">
      <c r="A9" s="688"/>
      <c r="B9" s="689"/>
      <c r="C9" s="698" t="s">
        <v>5</v>
      </c>
      <c r="D9" s="698" t="s">
        <v>6</v>
      </c>
      <c r="E9" s="698" t="s">
        <v>7</v>
      </c>
      <c r="F9" s="698" t="s">
        <v>6</v>
      </c>
      <c r="G9" s="698" t="s">
        <v>7</v>
      </c>
      <c r="H9" s="698" t="s">
        <v>6</v>
      </c>
      <c r="I9" s="698" t="s">
        <v>7</v>
      </c>
      <c r="J9" s="697"/>
    </row>
    <row r="10" spans="1:10" ht="18" customHeight="1">
      <c r="A10" s="699"/>
      <c r="B10" s="700"/>
      <c r="C10" s="700"/>
      <c r="D10" s="700"/>
      <c r="E10" s="700"/>
      <c r="F10" s="700"/>
      <c r="G10" s="700"/>
      <c r="H10" s="700"/>
      <c r="I10" s="700"/>
      <c r="J10" s="701"/>
    </row>
    <row r="11" spans="1:10" ht="12.75" customHeight="1">
      <c r="A11" s="702">
        <v>1</v>
      </c>
      <c r="B11" s="702">
        <v>2</v>
      </c>
      <c r="C11" s="702">
        <v>3</v>
      </c>
      <c r="D11" s="702">
        <v>4</v>
      </c>
      <c r="E11" s="702">
        <v>5</v>
      </c>
      <c r="F11" s="702">
        <v>6</v>
      </c>
      <c r="G11" s="702">
        <v>7</v>
      </c>
      <c r="H11" s="702">
        <v>8</v>
      </c>
      <c r="I11" s="702">
        <v>9</v>
      </c>
      <c r="J11" s="702">
        <v>10</v>
      </c>
    </row>
    <row r="12" spans="1:10" s="710" customFormat="1" ht="24.75">
      <c r="A12" s="703">
        <v>1</v>
      </c>
      <c r="B12" s="704" t="s">
        <v>285</v>
      </c>
      <c r="C12" s="705" t="s">
        <v>17</v>
      </c>
      <c r="D12" s="706"/>
      <c r="E12" s="707">
        <v>7</v>
      </c>
      <c r="F12" s="406"/>
      <c r="G12" s="708"/>
      <c r="H12" s="415"/>
      <c r="I12" s="709"/>
      <c r="J12" s="708">
        <f>SUM(J13:J15)</f>
        <v>0</v>
      </c>
    </row>
    <row r="13" spans="1:10" s="710" customFormat="1">
      <c r="A13" s="711"/>
      <c r="B13" s="712" t="s">
        <v>27</v>
      </c>
      <c r="C13" s="713" t="s">
        <v>17</v>
      </c>
      <c r="D13" s="714">
        <v>1</v>
      </c>
      <c r="E13" s="714">
        <f>D13*E12</f>
        <v>7</v>
      </c>
      <c r="F13" s="407">
        <v>0</v>
      </c>
      <c r="G13" s="715">
        <f>E13*F13</f>
        <v>0</v>
      </c>
      <c r="H13" s="411"/>
      <c r="I13" s="716"/>
      <c r="J13" s="715">
        <f>I13+G13</f>
        <v>0</v>
      </c>
    </row>
    <row r="14" spans="1:10" ht="23.25" customHeight="1">
      <c r="A14" s="711"/>
      <c r="B14" s="717" t="s">
        <v>284</v>
      </c>
      <c r="C14" s="718" t="s">
        <v>18</v>
      </c>
      <c r="D14" s="719">
        <v>1</v>
      </c>
      <c r="E14" s="720">
        <f>D14*E12</f>
        <v>7</v>
      </c>
      <c r="F14" s="391"/>
      <c r="G14" s="720"/>
      <c r="H14" s="721">
        <v>0</v>
      </c>
      <c r="I14" s="720">
        <f>H14*E14</f>
        <v>0</v>
      </c>
      <c r="J14" s="715">
        <f t="shared" ref="J14:J15" si="0">I14+G14</f>
        <v>0</v>
      </c>
    </row>
    <row r="15" spans="1:10" s="710" customFormat="1">
      <c r="A15" s="722"/>
      <c r="B15" s="723" t="s">
        <v>40</v>
      </c>
      <c r="C15" s="724" t="s">
        <v>13</v>
      </c>
      <c r="D15" s="719">
        <v>6.0000000000000001E-3</v>
      </c>
      <c r="E15" s="720">
        <f>D15*E12</f>
        <v>4.2000000000000003E-2</v>
      </c>
      <c r="F15" s="391"/>
      <c r="G15" s="720"/>
      <c r="H15" s="414">
        <v>0</v>
      </c>
      <c r="I15" s="720">
        <f>H15*E15</f>
        <v>0</v>
      </c>
      <c r="J15" s="715">
        <f t="shared" si="0"/>
        <v>0</v>
      </c>
    </row>
    <row r="16" spans="1:10" s="710" customFormat="1" ht="31.5" customHeight="1">
      <c r="A16" s="703">
        <v>2</v>
      </c>
      <c r="B16" s="704" t="s">
        <v>132</v>
      </c>
      <c r="C16" s="705" t="s">
        <v>17</v>
      </c>
      <c r="D16" s="706"/>
      <c r="E16" s="707">
        <v>8</v>
      </c>
      <c r="F16" s="406"/>
      <c r="G16" s="708"/>
      <c r="H16" s="415"/>
      <c r="I16" s="709"/>
      <c r="J16" s="708">
        <f>SUM(J17:J19)</f>
        <v>0</v>
      </c>
    </row>
    <row r="17" spans="1:10" s="710" customFormat="1">
      <c r="A17" s="711"/>
      <c r="B17" s="712" t="s">
        <v>27</v>
      </c>
      <c r="C17" s="713" t="s">
        <v>17</v>
      </c>
      <c r="D17" s="714">
        <v>1</v>
      </c>
      <c r="E17" s="714">
        <f>D17*E16</f>
        <v>8</v>
      </c>
      <c r="F17" s="407">
        <v>0</v>
      </c>
      <c r="G17" s="715">
        <f>E17*F17</f>
        <v>0</v>
      </c>
      <c r="H17" s="411"/>
      <c r="I17" s="716"/>
      <c r="J17" s="715">
        <f>I17+G17</f>
        <v>0</v>
      </c>
    </row>
    <row r="18" spans="1:10" s="710" customFormat="1" ht="18" customHeight="1">
      <c r="A18" s="711"/>
      <c r="B18" s="717" t="s">
        <v>133</v>
      </c>
      <c r="C18" s="718" t="s">
        <v>18</v>
      </c>
      <c r="D18" s="719">
        <v>1</v>
      </c>
      <c r="E18" s="720">
        <f>D18*E16</f>
        <v>8</v>
      </c>
      <c r="F18" s="391"/>
      <c r="G18" s="720"/>
      <c r="H18" s="721">
        <v>0</v>
      </c>
      <c r="I18" s="720">
        <f>H18*E18</f>
        <v>0</v>
      </c>
      <c r="J18" s="715">
        <f t="shared" ref="J18:J19" si="1">I18+G18</f>
        <v>0</v>
      </c>
    </row>
    <row r="19" spans="1:10" s="710" customFormat="1">
      <c r="A19" s="722"/>
      <c r="B19" s="723" t="s">
        <v>40</v>
      </c>
      <c r="C19" s="724" t="s">
        <v>13</v>
      </c>
      <c r="D19" s="719">
        <v>6.0000000000000001E-3</v>
      </c>
      <c r="E19" s="720">
        <f>D19*E16</f>
        <v>4.8000000000000001E-2</v>
      </c>
      <c r="F19" s="391"/>
      <c r="G19" s="720"/>
      <c r="H19" s="414">
        <v>0</v>
      </c>
      <c r="I19" s="720">
        <f>H19*E19</f>
        <v>0</v>
      </c>
      <c r="J19" s="715">
        <f t="shared" si="1"/>
        <v>0</v>
      </c>
    </row>
    <row r="20" spans="1:10" s="710" customFormat="1">
      <c r="A20" s="703">
        <v>3</v>
      </c>
      <c r="B20" s="704" t="s">
        <v>286</v>
      </c>
      <c r="C20" s="705" t="s">
        <v>17</v>
      </c>
      <c r="D20" s="706"/>
      <c r="E20" s="707">
        <v>4</v>
      </c>
      <c r="F20" s="406"/>
      <c r="G20" s="708"/>
      <c r="H20" s="415"/>
      <c r="I20" s="709"/>
      <c r="J20" s="708">
        <f>SUM(J21:J23)</f>
        <v>0</v>
      </c>
    </row>
    <row r="21" spans="1:10" s="710" customFormat="1">
      <c r="A21" s="711"/>
      <c r="B21" s="712" t="s">
        <v>27</v>
      </c>
      <c r="C21" s="713" t="s">
        <v>17</v>
      </c>
      <c r="D21" s="714">
        <v>1</v>
      </c>
      <c r="E21" s="714">
        <f>D21*E20</f>
        <v>4</v>
      </c>
      <c r="F21" s="407">
        <v>0</v>
      </c>
      <c r="G21" s="715">
        <f>E21*F21</f>
        <v>0</v>
      </c>
      <c r="H21" s="411"/>
      <c r="I21" s="716"/>
      <c r="J21" s="715">
        <f>I21+G21</f>
        <v>0</v>
      </c>
    </row>
    <row r="22" spans="1:10" s="710" customFormat="1" ht="19.5" customHeight="1">
      <c r="A22" s="711"/>
      <c r="B22" s="717" t="s">
        <v>287</v>
      </c>
      <c r="C22" s="724" t="s">
        <v>18</v>
      </c>
      <c r="D22" s="719">
        <v>1</v>
      </c>
      <c r="E22" s="720">
        <f>D22*E20</f>
        <v>4</v>
      </c>
      <c r="F22" s="391"/>
      <c r="G22" s="720"/>
      <c r="H22" s="721">
        <v>0</v>
      </c>
      <c r="I22" s="720">
        <f>H22*E22</f>
        <v>0</v>
      </c>
      <c r="J22" s="715">
        <f t="shared" ref="J22:J23" si="2">I22+G22</f>
        <v>0</v>
      </c>
    </row>
    <row r="23" spans="1:10" s="710" customFormat="1">
      <c r="A23" s="722"/>
      <c r="B23" s="723" t="s">
        <v>40</v>
      </c>
      <c r="C23" s="724" t="s">
        <v>13</v>
      </c>
      <c r="D23" s="719">
        <v>6.0000000000000001E-3</v>
      </c>
      <c r="E23" s="720">
        <f>D23*E20</f>
        <v>2.4E-2</v>
      </c>
      <c r="F23" s="391"/>
      <c r="G23" s="720"/>
      <c r="H23" s="414">
        <v>0</v>
      </c>
      <c r="I23" s="720">
        <f>H23*E23</f>
        <v>0</v>
      </c>
      <c r="J23" s="715">
        <f t="shared" si="2"/>
        <v>0</v>
      </c>
    </row>
    <row r="24" spans="1:10" s="710" customFormat="1">
      <c r="A24" s="703">
        <v>4</v>
      </c>
      <c r="B24" s="704" t="s">
        <v>124</v>
      </c>
      <c r="C24" s="725" t="s">
        <v>18</v>
      </c>
      <c r="D24" s="706"/>
      <c r="E24" s="707">
        <v>15</v>
      </c>
      <c r="F24" s="408"/>
      <c r="G24" s="709"/>
      <c r="H24" s="413"/>
      <c r="I24" s="708"/>
      <c r="J24" s="708">
        <f>SUM(J25:J27)</f>
        <v>0</v>
      </c>
    </row>
    <row r="25" spans="1:10" s="710" customFormat="1">
      <c r="A25" s="711"/>
      <c r="B25" s="712" t="s">
        <v>27</v>
      </c>
      <c r="C25" s="713" t="s">
        <v>21</v>
      </c>
      <c r="D25" s="714">
        <v>1.51</v>
      </c>
      <c r="E25" s="714">
        <f>D25*E24</f>
        <v>22.65</v>
      </c>
      <c r="F25" s="407">
        <v>0</v>
      </c>
      <c r="G25" s="715">
        <f>E25*F25</f>
        <v>0</v>
      </c>
      <c r="H25" s="411"/>
      <c r="I25" s="716"/>
      <c r="J25" s="715">
        <f>I25+G25</f>
        <v>0</v>
      </c>
    </row>
    <row r="26" spans="1:10" s="710" customFormat="1">
      <c r="A26" s="711"/>
      <c r="B26" s="712" t="s">
        <v>125</v>
      </c>
      <c r="C26" s="713" t="s">
        <v>18</v>
      </c>
      <c r="D26" s="714">
        <v>1</v>
      </c>
      <c r="E26" s="714">
        <f>D26*E24</f>
        <v>15</v>
      </c>
      <c r="F26" s="407"/>
      <c r="G26" s="715"/>
      <c r="H26" s="726">
        <v>0</v>
      </c>
      <c r="I26" s="715">
        <f>E26*H26</f>
        <v>0</v>
      </c>
      <c r="J26" s="715">
        <f t="shared" ref="J26:J27" si="3">I26+G26</f>
        <v>0</v>
      </c>
    </row>
    <row r="27" spans="1:10" s="710" customFormat="1">
      <c r="A27" s="722"/>
      <c r="B27" s="712" t="s">
        <v>28</v>
      </c>
      <c r="C27" s="713" t="s">
        <v>13</v>
      </c>
      <c r="D27" s="714">
        <v>7.0000000000000007E-2</v>
      </c>
      <c r="E27" s="714">
        <f>D27*E24</f>
        <v>1.05</v>
      </c>
      <c r="F27" s="407"/>
      <c r="G27" s="715"/>
      <c r="H27" s="414">
        <v>0</v>
      </c>
      <c r="I27" s="715">
        <f>E27*H27</f>
        <v>0</v>
      </c>
      <c r="J27" s="715">
        <f t="shared" si="3"/>
        <v>0</v>
      </c>
    </row>
    <row r="28" spans="1:10" s="710" customFormat="1">
      <c r="A28" s="703">
        <v>5</v>
      </c>
      <c r="B28" s="704" t="s">
        <v>126</v>
      </c>
      <c r="C28" s="725" t="s">
        <v>18</v>
      </c>
      <c r="D28" s="706"/>
      <c r="E28" s="707">
        <v>15</v>
      </c>
      <c r="F28" s="408"/>
      <c r="G28" s="709"/>
      <c r="H28" s="413"/>
      <c r="I28" s="708"/>
      <c r="J28" s="708">
        <f>SUM(J29:J31)</f>
        <v>0</v>
      </c>
    </row>
    <row r="29" spans="1:10" s="710" customFormat="1">
      <c r="A29" s="711"/>
      <c r="B29" s="712" t="s">
        <v>27</v>
      </c>
      <c r="C29" s="713" t="s">
        <v>21</v>
      </c>
      <c r="D29" s="714">
        <v>1.51</v>
      </c>
      <c r="E29" s="714">
        <f>D29*E28</f>
        <v>22.65</v>
      </c>
      <c r="F29" s="407">
        <v>0</v>
      </c>
      <c r="G29" s="715">
        <f>E29*F29</f>
        <v>0</v>
      </c>
      <c r="H29" s="411"/>
      <c r="I29" s="716"/>
      <c r="J29" s="715">
        <f>I29+G29</f>
        <v>0</v>
      </c>
    </row>
    <row r="30" spans="1:10" s="710" customFormat="1">
      <c r="A30" s="711"/>
      <c r="B30" s="712" t="s">
        <v>127</v>
      </c>
      <c r="C30" s="713" t="s">
        <v>18</v>
      </c>
      <c r="D30" s="714">
        <v>1</v>
      </c>
      <c r="E30" s="714">
        <f>D30*E28</f>
        <v>15</v>
      </c>
      <c r="F30" s="407"/>
      <c r="G30" s="715"/>
      <c r="H30" s="726">
        <v>0</v>
      </c>
      <c r="I30" s="715">
        <f>E30*H30</f>
        <v>0</v>
      </c>
      <c r="J30" s="715">
        <f t="shared" ref="J30:J31" si="4">I30+G30</f>
        <v>0</v>
      </c>
    </row>
    <row r="31" spans="1:10" s="710" customFormat="1">
      <c r="A31" s="722"/>
      <c r="B31" s="712" t="s">
        <v>28</v>
      </c>
      <c r="C31" s="713" t="s">
        <v>13</v>
      </c>
      <c r="D31" s="714">
        <v>7.0000000000000007E-2</v>
      </c>
      <c r="E31" s="714">
        <f>D31*E28</f>
        <v>1.05</v>
      </c>
      <c r="F31" s="407"/>
      <c r="G31" s="715"/>
      <c r="H31" s="414">
        <v>0</v>
      </c>
      <c r="I31" s="715">
        <f>E31*H31</f>
        <v>0</v>
      </c>
      <c r="J31" s="715">
        <f t="shared" si="4"/>
        <v>0</v>
      </c>
    </row>
    <row r="32" spans="1:10" s="710" customFormat="1" ht="28.5" customHeight="1">
      <c r="A32" s="703">
        <v>6</v>
      </c>
      <c r="B32" s="704" t="s">
        <v>288</v>
      </c>
      <c r="C32" s="705" t="s">
        <v>29</v>
      </c>
      <c r="D32" s="708"/>
      <c r="E32" s="708">
        <v>20</v>
      </c>
      <c r="F32" s="406"/>
      <c r="G32" s="708"/>
      <c r="H32" s="413"/>
      <c r="I32" s="727"/>
      <c r="J32" s="708">
        <f>SUM(J33:J41)</f>
        <v>0</v>
      </c>
    </row>
    <row r="33" spans="1:10" s="710" customFormat="1">
      <c r="A33" s="711"/>
      <c r="B33" s="712" t="s">
        <v>31</v>
      </c>
      <c r="C33" s="713" t="s">
        <v>21</v>
      </c>
      <c r="D33" s="728">
        <v>1.35</v>
      </c>
      <c r="E33" s="714">
        <f>D33*E32</f>
        <v>27</v>
      </c>
      <c r="F33" s="407">
        <v>0</v>
      </c>
      <c r="G33" s="715">
        <f>E33*F33</f>
        <v>0</v>
      </c>
      <c r="H33" s="411"/>
      <c r="I33" s="716"/>
      <c r="J33" s="715">
        <f>G33</f>
        <v>0</v>
      </c>
    </row>
    <row r="34" spans="1:10" s="710" customFormat="1">
      <c r="A34" s="711"/>
      <c r="B34" s="704" t="s">
        <v>44</v>
      </c>
      <c r="C34" s="713"/>
      <c r="D34" s="714"/>
      <c r="E34" s="714"/>
      <c r="F34" s="407"/>
      <c r="G34" s="715"/>
      <c r="H34" s="412"/>
      <c r="I34" s="715"/>
      <c r="J34" s="715"/>
    </row>
    <row r="35" spans="1:10" s="710" customFormat="1" ht="25.5">
      <c r="A35" s="711"/>
      <c r="B35" s="712" t="s">
        <v>295</v>
      </c>
      <c r="C35" s="713" t="s">
        <v>29</v>
      </c>
      <c r="D35" s="728">
        <v>1.02</v>
      </c>
      <c r="E35" s="714">
        <f>D35*E32</f>
        <v>20.399999999999999</v>
      </c>
      <c r="F35" s="407"/>
      <c r="G35" s="715"/>
      <c r="H35" s="412">
        <v>0</v>
      </c>
      <c r="I35" s="715">
        <f t="shared" ref="I35:I41" si="5">E35*H35</f>
        <v>0</v>
      </c>
      <c r="J35" s="715">
        <f>I35+G35</f>
        <v>0</v>
      </c>
    </row>
    <row r="36" spans="1:10" s="710" customFormat="1" ht="13.5">
      <c r="A36" s="711"/>
      <c r="B36" s="729" t="s">
        <v>297</v>
      </c>
      <c r="C36" s="730" t="s">
        <v>17</v>
      </c>
      <c r="D36" s="730" t="s">
        <v>34</v>
      </c>
      <c r="E36" s="730">
        <v>2</v>
      </c>
      <c r="F36" s="407"/>
      <c r="G36" s="715"/>
      <c r="H36" s="412">
        <v>0</v>
      </c>
      <c r="I36" s="715">
        <f>E36*H36</f>
        <v>0</v>
      </c>
      <c r="J36" s="715">
        <f t="shared" ref="J36:J41" si="6">I36+G36</f>
        <v>0</v>
      </c>
    </row>
    <row r="37" spans="1:10" s="710" customFormat="1" ht="13.5">
      <c r="A37" s="711"/>
      <c r="B37" s="729" t="s">
        <v>296</v>
      </c>
      <c r="C37" s="730" t="s">
        <v>17</v>
      </c>
      <c r="D37" s="730" t="s">
        <v>34</v>
      </c>
      <c r="E37" s="730">
        <v>1</v>
      </c>
      <c r="F37" s="407"/>
      <c r="G37" s="715"/>
      <c r="H37" s="412">
        <v>0</v>
      </c>
      <c r="I37" s="715">
        <f>E37*H37</f>
        <v>0</v>
      </c>
      <c r="J37" s="715">
        <f t="shared" si="6"/>
        <v>0</v>
      </c>
    </row>
    <row r="38" spans="1:10" s="710" customFormat="1" ht="15.75">
      <c r="A38" s="711"/>
      <c r="B38" s="729" t="s">
        <v>314</v>
      </c>
      <c r="C38" s="730" t="s">
        <v>17</v>
      </c>
      <c r="D38" s="730" t="s">
        <v>34</v>
      </c>
      <c r="E38" s="730">
        <v>8</v>
      </c>
      <c r="F38" s="407"/>
      <c r="G38" s="715"/>
      <c r="H38" s="412">
        <v>0</v>
      </c>
      <c r="I38" s="715">
        <f>E38*H38</f>
        <v>0</v>
      </c>
      <c r="J38" s="715">
        <f t="shared" si="6"/>
        <v>0</v>
      </c>
    </row>
    <row r="39" spans="1:10" s="710" customFormat="1" ht="13.5">
      <c r="A39" s="711"/>
      <c r="B39" s="729" t="s">
        <v>301</v>
      </c>
      <c r="C39" s="730" t="s">
        <v>17</v>
      </c>
      <c r="D39" s="730" t="s">
        <v>34</v>
      </c>
      <c r="E39" s="730">
        <v>2</v>
      </c>
      <c r="F39" s="407"/>
      <c r="G39" s="715"/>
      <c r="H39" s="412">
        <v>0</v>
      </c>
      <c r="I39" s="715">
        <f>E39*H39</f>
        <v>0</v>
      </c>
      <c r="J39" s="715">
        <f t="shared" si="6"/>
        <v>0</v>
      </c>
    </row>
    <row r="40" spans="1:10" s="710" customFormat="1" ht="27">
      <c r="A40" s="711"/>
      <c r="B40" s="729" t="s">
        <v>312</v>
      </c>
      <c r="C40" s="730" t="s">
        <v>17</v>
      </c>
      <c r="D40" s="730" t="s">
        <v>34</v>
      </c>
      <c r="E40" s="730">
        <v>2</v>
      </c>
      <c r="F40" s="407"/>
      <c r="G40" s="715"/>
      <c r="H40" s="412">
        <v>0</v>
      </c>
      <c r="I40" s="715">
        <f>E40*H40</f>
        <v>0</v>
      </c>
      <c r="J40" s="715">
        <f t="shared" si="6"/>
        <v>0</v>
      </c>
    </row>
    <row r="41" spans="1:10" s="710" customFormat="1" ht="13.5">
      <c r="A41" s="722"/>
      <c r="B41" s="731" t="s">
        <v>28</v>
      </c>
      <c r="C41" s="732" t="s">
        <v>13</v>
      </c>
      <c r="D41" s="733">
        <v>6.5199999999999994E-2</v>
      </c>
      <c r="E41" s="714">
        <f>D41*E32</f>
        <v>1.3039999999999998</v>
      </c>
      <c r="F41" s="407"/>
      <c r="G41" s="715"/>
      <c r="H41" s="412">
        <v>0</v>
      </c>
      <c r="I41" s="715">
        <f t="shared" si="5"/>
        <v>0</v>
      </c>
      <c r="J41" s="715">
        <f t="shared" si="6"/>
        <v>0</v>
      </c>
    </row>
    <row r="42" spans="1:10" s="710" customFormat="1" ht="27">
      <c r="A42" s="703">
        <v>7</v>
      </c>
      <c r="B42" s="734" t="s">
        <v>289</v>
      </c>
      <c r="C42" s="735" t="s">
        <v>29</v>
      </c>
      <c r="D42" s="736"/>
      <c r="E42" s="708">
        <v>60</v>
      </c>
      <c r="F42" s="406"/>
      <c r="G42" s="708"/>
      <c r="H42" s="413"/>
      <c r="I42" s="727"/>
      <c r="J42" s="708">
        <f>SUM(J43:J50)</f>
        <v>0</v>
      </c>
    </row>
    <row r="43" spans="1:10" s="710" customFormat="1" ht="13.5">
      <c r="A43" s="711"/>
      <c r="B43" s="731" t="s">
        <v>31</v>
      </c>
      <c r="C43" s="732" t="s">
        <v>21</v>
      </c>
      <c r="D43" s="733">
        <v>1.56</v>
      </c>
      <c r="E43" s="714">
        <f>D43*E42</f>
        <v>93.600000000000009</v>
      </c>
      <c r="F43" s="407">
        <v>0</v>
      </c>
      <c r="G43" s="715">
        <f>E43*F43</f>
        <v>0</v>
      </c>
      <c r="H43" s="411"/>
      <c r="I43" s="716"/>
      <c r="J43" s="715">
        <f>G43</f>
        <v>0</v>
      </c>
    </row>
    <row r="44" spans="1:10" ht="13.5">
      <c r="A44" s="711"/>
      <c r="B44" s="734" t="s">
        <v>44</v>
      </c>
      <c r="C44" s="732"/>
      <c r="D44" s="737"/>
      <c r="E44" s="714"/>
      <c r="F44" s="407"/>
      <c r="G44" s="715"/>
      <c r="H44" s="412"/>
      <c r="I44" s="715"/>
      <c r="J44" s="715"/>
    </row>
    <row r="45" spans="1:10" ht="27">
      <c r="A45" s="711"/>
      <c r="B45" s="731" t="s">
        <v>290</v>
      </c>
      <c r="C45" s="732" t="s">
        <v>29</v>
      </c>
      <c r="D45" s="733">
        <v>1.02</v>
      </c>
      <c r="E45" s="714">
        <f>D45*E42</f>
        <v>61.2</v>
      </c>
      <c r="F45" s="407"/>
      <c r="G45" s="715"/>
      <c r="H45" s="726">
        <v>0</v>
      </c>
      <c r="I45" s="715">
        <f t="shared" ref="I45:I50" si="7">E45*H45</f>
        <v>0</v>
      </c>
      <c r="J45" s="715">
        <f>I45+G45</f>
        <v>0</v>
      </c>
    </row>
    <row r="46" spans="1:10" s="710" customFormat="1" ht="13.5">
      <c r="A46" s="711"/>
      <c r="B46" s="729" t="s">
        <v>298</v>
      </c>
      <c r="C46" s="730" t="s">
        <v>17</v>
      </c>
      <c r="D46" s="730" t="s">
        <v>34</v>
      </c>
      <c r="E46" s="730">
        <v>6</v>
      </c>
      <c r="F46" s="407"/>
      <c r="G46" s="715"/>
      <c r="H46" s="412">
        <v>0</v>
      </c>
      <c r="I46" s="715">
        <f t="shared" si="7"/>
        <v>0</v>
      </c>
      <c r="J46" s="715">
        <f t="shared" ref="J46:J50" si="8">I46+G46</f>
        <v>0</v>
      </c>
    </row>
    <row r="47" spans="1:10" s="710" customFormat="1" ht="15.75">
      <c r="A47" s="711"/>
      <c r="B47" s="729" t="s">
        <v>315</v>
      </c>
      <c r="C47" s="730" t="s">
        <v>17</v>
      </c>
      <c r="D47" s="730" t="s">
        <v>34</v>
      </c>
      <c r="E47" s="730">
        <v>10</v>
      </c>
      <c r="F47" s="407"/>
      <c r="G47" s="715"/>
      <c r="H47" s="412">
        <v>0</v>
      </c>
      <c r="I47" s="715">
        <f t="shared" si="7"/>
        <v>0</v>
      </c>
      <c r="J47" s="715">
        <f t="shared" si="8"/>
        <v>0</v>
      </c>
    </row>
    <row r="48" spans="1:10" s="710" customFormat="1" ht="13.5">
      <c r="A48" s="711"/>
      <c r="B48" s="729" t="s">
        <v>302</v>
      </c>
      <c r="C48" s="730" t="s">
        <v>17</v>
      </c>
      <c r="D48" s="730" t="s">
        <v>34</v>
      </c>
      <c r="E48" s="730">
        <v>10</v>
      </c>
      <c r="F48" s="407"/>
      <c r="G48" s="715"/>
      <c r="H48" s="412">
        <v>0</v>
      </c>
      <c r="I48" s="715">
        <f t="shared" si="7"/>
        <v>0</v>
      </c>
      <c r="J48" s="715">
        <f t="shared" si="8"/>
        <v>0</v>
      </c>
    </row>
    <row r="49" spans="1:10" s="710" customFormat="1" ht="27">
      <c r="A49" s="711"/>
      <c r="B49" s="729" t="s">
        <v>313</v>
      </c>
      <c r="C49" s="730" t="s">
        <v>17</v>
      </c>
      <c r="D49" s="730" t="s">
        <v>34</v>
      </c>
      <c r="E49" s="730">
        <v>6</v>
      </c>
      <c r="F49" s="407"/>
      <c r="G49" s="715"/>
      <c r="H49" s="412">
        <v>0</v>
      </c>
      <c r="I49" s="715">
        <f t="shared" si="7"/>
        <v>0</v>
      </c>
      <c r="J49" s="715">
        <f t="shared" si="8"/>
        <v>0</v>
      </c>
    </row>
    <row r="50" spans="1:10" ht="13.5">
      <c r="A50" s="722"/>
      <c r="B50" s="731" t="s">
        <v>28</v>
      </c>
      <c r="C50" s="732" t="s">
        <v>13</v>
      </c>
      <c r="D50" s="733">
        <v>7.0800000000000002E-2</v>
      </c>
      <c r="E50" s="714">
        <f>D50*E42</f>
        <v>4.2480000000000002</v>
      </c>
      <c r="F50" s="407"/>
      <c r="G50" s="715"/>
      <c r="H50" s="412">
        <v>0</v>
      </c>
      <c r="I50" s="715">
        <f t="shared" si="7"/>
        <v>0</v>
      </c>
      <c r="J50" s="715">
        <f t="shared" si="8"/>
        <v>0</v>
      </c>
    </row>
    <row r="51" spans="1:10" ht="40.5">
      <c r="A51" s="703">
        <v>8</v>
      </c>
      <c r="B51" s="738" t="s">
        <v>294</v>
      </c>
      <c r="C51" s="739" t="s">
        <v>29</v>
      </c>
      <c r="D51" s="736"/>
      <c r="E51" s="708">
        <v>150</v>
      </c>
      <c r="F51" s="406"/>
      <c r="G51" s="708"/>
      <c r="H51" s="413"/>
      <c r="I51" s="727"/>
      <c r="J51" s="708">
        <f>SUM(J52:J60)</f>
        <v>0</v>
      </c>
    </row>
    <row r="52" spans="1:10" ht="13.5">
      <c r="A52" s="711"/>
      <c r="B52" s="731" t="s">
        <v>27</v>
      </c>
      <c r="C52" s="732" t="s">
        <v>21</v>
      </c>
      <c r="D52" s="733">
        <v>1.17</v>
      </c>
      <c r="E52" s="714">
        <f>D52*E51</f>
        <v>175.5</v>
      </c>
      <c r="F52" s="407">
        <v>0</v>
      </c>
      <c r="G52" s="715">
        <f>E52*F52</f>
        <v>0</v>
      </c>
      <c r="H52" s="411"/>
      <c r="I52" s="716"/>
      <c r="J52" s="715">
        <f>G52</f>
        <v>0</v>
      </c>
    </row>
    <row r="53" spans="1:10" ht="13.5">
      <c r="A53" s="711"/>
      <c r="B53" s="734" t="s">
        <v>44</v>
      </c>
      <c r="C53" s="732"/>
      <c r="D53" s="737"/>
      <c r="E53" s="714"/>
      <c r="F53" s="407"/>
      <c r="G53" s="715"/>
      <c r="H53" s="412"/>
      <c r="I53" s="715"/>
      <c r="J53" s="715"/>
    </row>
    <row r="54" spans="1:10" ht="27">
      <c r="A54" s="711"/>
      <c r="B54" s="731" t="s">
        <v>291</v>
      </c>
      <c r="C54" s="732" t="s">
        <v>29</v>
      </c>
      <c r="D54" s="733">
        <v>1.02</v>
      </c>
      <c r="E54" s="715">
        <f>D54*E51</f>
        <v>153</v>
      </c>
      <c r="F54" s="407"/>
      <c r="G54" s="715"/>
      <c r="H54" s="726">
        <v>0</v>
      </c>
      <c r="I54" s="715">
        <f t="shared" ref="I54:I60" si="9">E54*H54</f>
        <v>0</v>
      </c>
      <c r="J54" s="715">
        <f>I54+G54</f>
        <v>0</v>
      </c>
    </row>
    <row r="55" spans="1:10" s="710" customFormat="1" ht="13.5">
      <c r="A55" s="711"/>
      <c r="B55" s="729" t="s">
        <v>300</v>
      </c>
      <c r="C55" s="730" t="s">
        <v>17</v>
      </c>
      <c r="D55" s="730" t="s">
        <v>34</v>
      </c>
      <c r="E55" s="730">
        <v>2</v>
      </c>
      <c r="F55" s="407"/>
      <c r="G55" s="715"/>
      <c r="H55" s="407">
        <v>0</v>
      </c>
      <c r="I55" s="715">
        <f t="shared" si="9"/>
        <v>0</v>
      </c>
      <c r="J55" s="715">
        <f t="shared" ref="J55:J60" si="10">I55+G55</f>
        <v>0</v>
      </c>
    </row>
    <row r="56" spans="1:10" s="710" customFormat="1" ht="13.5">
      <c r="A56" s="711"/>
      <c r="B56" s="729" t="s">
        <v>299</v>
      </c>
      <c r="C56" s="730" t="s">
        <v>17</v>
      </c>
      <c r="D56" s="730" t="s">
        <v>34</v>
      </c>
      <c r="E56" s="730">
        <v>30</v>
      </c>
      <c r="F56" s="407"/>
      <c r="G56" s="715"/>
      <c r="H56" s="407">
        <v>0</v>
      </c>
      <c r="I56" s="715">
        <f t="shared" si="9"/>
        <v>0</v>
      </c>
      <c r="J56" s="715">
        <f t="shared" si="10"/>
        <v>0</v>
      </c>
    </row>
    <row r="57" spans="1:10" s="710" customFormat="1" ht="15.75">
      <c r="A57" s="711"/>
      <c r="B57" s="729" t="s">
        <v>318</v>
      </c>
      <c r="C57" s="730" t="s">
        <v>17</v>
      </c>
      <c r="D57" s="730" t="s">
        <v>34</v>
      </c>
      <c r="E57" s="730">
        <v>14</v>
      </c>
      <c r="F57" s="407"/>
      <c r="G57" s="715"/>
      <c r="H57" s="407">
        <v>0</v>
      </c>
      <c r="I57" s="715">
        <f t="shared" si="9"/>
        <v>0</v>
      </c>
      <c r="J57" s="715">
        <f t="shared" si="10"/>
        <v>0</v>
      </c>
    </row>
    <row r="58" spans="1:10" s="710" customFormat="1" ht="13.5">
      <c r="A58" s="711"/>
      <c r="B58" s="729" t="s">
        <v>303</v>
      </c>
      <c r="C58" s="730" t="s">
        <v>17</v>
      </c>
      <c r="D58" s="730" t="s">
        <v>34</v>
      </c>
      <c r="E58" s="730">
        <v>10</v>
      </c>
      <c r="F58" s="407"/>
      <c r="G58" s="715"/>
      <c r="H58" s="407">
        <v>0</v>
      </c>
      <c r="I58" s="715">
        <f t="shared" si="9"/>
        <v>0</v>
      </c>
      <c r="J58" s="715">
        <f t="shared" si="10"/>
        <v>0</v>
      </c>
    </row>
    <row r="59" spans="1:10" s="710" customFormat="1" ht="27">
      <c r="A59" s="711"/>
      <c r="B59" s="729" t="s">
        <v>316</v>
      </c>
      <c r="C59" s="730" t="s">
        <v>17</v>
      </c>
      <c r="D59" s="730" t="s">
        <v>34</v>
      </c>
      <c r="E59" s="730">
        <v>24</v>
      </c>
      <c r="F59" s="407"/>
      <c r="G59" s="715"/>
      <c r="H59" s="407">
        <v>0</v>
      </c>
      <c r="I59" s="715">
        <f t="shared" si="9"/>
        <v>0</v>
      </c>
      <c r="J59" s="715">
        <f t="shared" si="10"/>
        <v>0</v>
      </c>
    </row>
    <row r="60" spans="1:10" ht="13.5">
      <c r="A60" s="722"/>
      <c r="B60" s="731" t="s">
        <v>28</v>
      </c>
      <c r="C60" s="732" t="s">
        <v>13</v>
      </c>
      <c r="D60" s="733">
        <v>3.9300000000000002E-2</v>
      </c>
      <c r="E60" s="714">
        <f>D60*E51</f>
        <v>5.8950000000000005</v>
      </c>
      <c r="F60" s="407"/>
      <c r="G60" s="715"/>
      <c r="H60" s="407">
        <v>0</v>
      </c>
      <c r="I60" s="715">
        <f t="shared" si="9"/>
        <v>0</v>
      </c>
      <c r="J60" s="715">
        <f t="shared" si="10"/>
        <v>0</v>
      </c>
    </row>
    <row r="61" spans="1:10" ht="40.5">
      <c r="A61" s="703">
        <v>9</v>
      </c>
      <c r="B61" s="734" t="s">
        <v>293</v>
      </c>
      <c r="C61" s="735" t="s">
        <v>29</v>
      </c>
      <c r="D61" s="736"/>
      <c r="E61" s="708">
        <v>200</v>
      </c>
      <c r="F61" s="406"/>
      <c r="G61" s="708"/>
      <c r="H61" s="408"/>
      <c r="I61" s="709"/>
      <c r="J61" s="708">
        <f>SUM(J62:J68)</f>
        <v>0</v>
      </c>
    </row>
    <row r="62" spans="1:10" ht="13.5">
      <c r="A62" s="711"/>
      <c r="B62" s="731" t="s">
        <v>27</v>
      </c>
      <c r="C62" s="732" t="s">
        <v>21</v>
      </c>
      <c r="D62" s="733">
        <v>1.43</v>
      </c>
      <c r="E62" s="714">
        <f>D62*E61</f>
        <v>286</v>
      </c>
      <c r="F62" s="407">
        <v>0</v>
      </c>
      <c r="G62" s="715">
        <f>E62*F62</f>
        <v>0</v>
      </c>
      <c r="H62" s="410"/>
      <c r="I62" s="716"/>
      <c r="J62" s="715">
        <f>G62</f>
        <v>0</v>
      </c>
    </row>
    <row r="63" spans="1:10" ht="13.5">
      <c r="A63" s="711"/>
      <c r="B63" s="734" t="s">
        <v>44</v>
      </c>
      <c r="C63" s="732"/>
      <c r="D63" s="737"/>
      <c r="E63" s="714"/>
      <c r="F63" s="407"/>
      <c r="G63" s="715"/>
      <c r="H63" s="407"/>
      <c r="I63" s="715"/>
      <c r="J63" s="715"/>
    </row>
    <row r="64" spans="1:10" ht="27">
      <c r="A64" s="711"/>
      <c r="B64" s="731" t="s">
        <v>292</v>
      </c>
      <c r="C64" s="732" t="s">
        <v>29</v>
      </c>
      <c r="D64" s="733">
        <v>1.02</v>
      </c>
      <c r="E64" s="714">
        <f>D64*E61</f>
        <v>204</v>
      </c>
      <c r="F64" s="407"/>
      <c r="G64" s="715"/>
      <c r="H64" s="726">
        <v>0</v>
      </c>
      <c r="I64" s="715">
        <f>E64*H64</f>
        <v>0</v>
      </c>
      <c r="J64" s="715">
        <f>I64+G64</f>
        <v>0</v>
      </c>
    </row>
    <row r="65" spans="1:10" s="710" customFormat="1" ht="29.25">
      <c r="A65" s="711"/>
      <c r="B65" s="729" t="s">
        <v>320</v>
      </c>
      <c r="C65" s="730" t="s">
        <v>17</v>
      </c>
      <c r="D65" s="730" t="s">
        <v>34</v>
      </c>
      <c r="E65" s="730">
        <v>38</v>
      </c>
      <c r="F65" s="407"/>
      <c r="G65" s="715"/>
      <c r="H65" s="407">
        <v>0</v>
      </c>
      <c r="I65" s="715">
        <f t="shared" ref="I65" si="11">E65*H65</f>
        <v>0</v>
      </c>
      <c r="J65" s="715">
        <f t="shared" ref="J65:J70" si="12">I65+G65</f>
        <v>0</v>
      </c>
    </row>
    <row r="66" spans="1:10" s="710" customFormat="1" ht="15.75">
      <c r="A66" s="711"/>
      <c r="B66" s="729" t="s">
        <v>319</v>
      </c>
      <c r="C66" s="730" t="s">
        <v>17</v>
      </c>
      <c r="D66" s="730" t="s">
        <v>34</v>
      </c>
      <c r="E66" s="730">
        <v>100</v>
      </c>
      <c r="F66" s="407"/>
      <c r="G66" s="715"/>
      <c r="H66" s="407">
        <v>0</v>
      </c>
      <c r="I66" s="715">
        <f t="shared" ref="I66:I67" si="13">E66*H66</f>
        <v>0</v>
      </c>
      <c r="J66" s="715">
        <f t="shared" si="12"/>
        <v>0</v>
      </c>
    </row>
    <row r="67" spans="1:10" s="710" customFormat="1" ht="27">
      <c r="A67" s="711"/>
      <c r="B67" s="729" t="s">
        <v>317</v>
      </c>
      <c r="C67" s="730" t="s">
        <v>17</v>
      </c>
      <c r="D67" s="730" t="s">
        <v>34</v>
      </c>
      <c r="E67" s="730">
        <v>30</v>
      </c>
      <c r="F67" s="407"/>
      <c r="G67" s="715"/>
      <c r="H67" s="407">
        <v>0</v>
      </c>
      <c r="I67" s="715">
        <f t="shared" si="13"/>
        <v>0</v>
      </c>
      <c r="J67" s="715">
        <f t="shared" si="12"/>
        <v>0</v>
      </c>
    </row>
    <row r="68" spans="1:10" ht="13.5">
      <c r="A68" s="722"/>
      <c r="B68" s="731" t="s">
        <v>28</v>
      </c>
      <c r="C68" s="732" t="s">
        <v>13</v>
      </c>
      <c r="D68" s="733">
        <v>4.5699999999999998E-2</v>
      </c>
      <c r="E68" s="714">
        <f>D68*E61</f>
        <v>9.1399999999999988</v>
      </c>
      <c r="F68" s="407"/>
      <c r="G68" s="715"/>
      <c r="H68" s="407">
        <v>0</v>
      </c>
      <c r="I68" s="715">
        <f>E68*H68</f>
        <v>0</v>
      </c>
      <c r="J68" s="715">
        <f t="shared" si="12"/>
        <v>0</v>
      </c>
    </row>
    <row r="69" spans="1:10" ht="27">
      <c r="A69" s="740">
        <v>10</v>
      </c>
      <c r="B69" s="741" t="s">
        <v>304</v>
      </c>
      <c r="C69" s="742" t="s">
        <v>17</v>
      </c>
      <c r="D69" s="743"/>
      <c r="E69" s="744">
        <v>4</v>
      </c>
      <c r="F69" s="391"/>
      <c r="G69" s="720"/>
      <c r="H69" s="391">
        <v>0</v>
      </c>
      <c r="I69" s="720">
        <f t="shared" ref="I69:I70" si="14">H69*E69</f>
        <v>0</v>
      </c>
      <c r="J69" s="715">
        <f t="shared" si="12"/>
        <v>0</v>
      </c>
    </row>
    <row r="70" spans="1:10" ht="27">
      <c r="A70" s="740">
        <v>11</v>
      </c>
      <c r="B70" s="741" t="s">
        <v>305</v>
      </c>
      <c r="C70" s="742" t="s">
        <v>17</v>
      </c>
      <c r="D70" s="743"/>
      <c r="E70" s="744">
        <v>12</v>
      </c>
      <c r="F70" s="391"/>
      <c r="G70" s="720"/>
      <c r="H70" s="391">
        <v>0</v>
      </c>
      <c r="I70" s="720">
        <f t="shared" si="14"/>
        <v>0</v>
      </c>
      <c r="J70" s="715">
        <f t="shared" si="12"/>
        <v>0</v>
      </c>
    </row>
    <row r="71" spans="1:10" ht="25.5">
      <c r="A71" s="745">
        <v>12</v>
      </c>
      <c r="B71" s="746" t="s">
        <v>306</v>
      </c>
      <c r="C71" s="742" t="s">
        <v>18</v>
      </c>
      <c r="D71" s="743"/>
      <c r="E71" s="747">
        <v>2</v>
      </c>
      <c r="F71" s="409"/>
      <c r="G71" s="748"/>
      <c r="H71" s="409"/>
      <c r="I71" s="748"/>
      <c r="J71" s="748">
        <f>SUM(J72:J74)</f>
        <v>0</v>
      </c>
    </row>
    <row r="72" spans="1:10">
      <c r="A72" s="749"/>
      <c r="B72" s="723" t="s">
        <v>9</v>
      </c>
      <c r="C72" s="724" t="s">
        <v>10</v>
      </c>
      <c r="D72" s="719">
        <v>1.51</v>
      </c>
      <c r="E72" s="720">
        <f>D72*E71</f>
        <v>3.02</v>
      </c>
      <c r="F72" s="390">
        <v>0</v>
      </c>
      <c r="G72" s="720">
        <f>F72*E72</f>
        <v>0</v>
      </c>
      <c r="H72" s="391"/>
      <c r="I72" s="720"/>
      <c r="J72" s="720">
        <f>G72</f>
        <v>0</v>
      </c>
    </row>
    <row r="73" spans="1:10" ht="25.5">
      <c r="A73" s="749"/>
      <c r="B73" s="750" t="s">
        <v>307</v>
      </c>
      <c r="C73" s="724" t="s">
        <v>18</v>
      </c>
      <c r="D73" s="719">
        <v>1</v>
      </c>
      <c r="E73" s="720">
        <f>D73*E71</f>
        <v>2</v>
      </c>
      <c r="F73" s="391"/>
      <c r="G73" s="720"/>
      <c r="H73" s="391">
        <v>0</v>
      </c>
      <c r="I73" s="720">
        <f>H73*E73</f>
        <v>0</v>
      </c>
      <c r="J73" s="720">
        <f>I73</f>
        <v>0</v>
      </c>
    </row>
    <row r="74" spans="1:10">
      <c r="A74" s="751"/>
      <c r="B74" s="723" t="s">
        <v>40</v>
      </c>
      <c r="C74" s="724" t="s">
        <v>13</v>
      </c>
      <c r="D74" s="719">
        <v>7.0000000000000007E-2</v>
      </c>
      <c r="E74" s="720">
        <f>D74*E71</f>
        <v>0.14000000000000001</v>
      </c>
      <c r="F74" s="391"/>
      <c r="G74" s="720"/>
      <c r="H74" s="391">
        <v>0</v>
      </c>
      <c r="I74" s="720">
        <f>H74*E74</f>
        <v>0</v>
      </c>
      <c r="J74" s="720">
        <f>I74</f>
        <v>0</v>
      </c>
    </row>
    <row r="75" spans="1:10" ht="25.5">
      <c r="A75" s="745">
        <v>13</v>
      </c>
      <c r="B75" s="746" t="s">
        <v>308</v>
      </c>
      <c r="C75" s="742" t="s">
        <v>18</v>
      </c>
      <c r="D75" s="743"/>
      <c r="E75" s="747">
        <v>4</v>
      </c>
      <c r="F75" s="409"/>
      <c r="G75" s="748"/>
      <c r="H75" s="409"/>
      <c r="I75" s="748"/>
      <c r="J75" s="748">
        <f>SUM(J76:J78)</f>
        <v>0</v>
      </c>
    </row>
    <row r="76" spans="1:10">
      <c r="A76" s="749"/>
      <c r="B76" s="723" t="s">
        <v>9</v>
      </c>
      <c r="C76" s="724" t="s">
        <v>10</v>
      </c>
      <c r="D76" s="719">
        <v>1.51</v>
      </c>
      <c r="E76" s="720">
        <f>D76*E75</f>
        <v>6.04</v>
      </c>
      <c r="F76" s="390">
        <v>0</v>
      </c>
      <c r="G76" s="720">
        <f>F76*E76</f>
        <v>0</v>
      </c>
      <c r="H76" s="391"/>
      <c r="I76" s="720"/>
      <c r="J76" s="720">
        <f>G76</f>
        <v>0</v>
      </c>
    </row>
    <row r="77" spans="1:10" ht="25.5">
      <c r="A77" s="749"/>
      <c r="B77" s="750" t="s">
        <v>309</v>
      </c>
      <c r="C77" s="724" t="s">
        <v>18</v>
      </c>
      <c r="D77" s="719">
        <v>1</v>
      </c>
      <c r="E77" s="720">
        <f>D77*E75</f>
        <v>4</v>
      </c>
      <c r="F77" s="391"/>
      <c r="G77" s="720"/>
      <c r="H77" s="391">
        <v>0</v>
      </c>
      <c r="I77" s="720">
        <f>H77*E77</f>
        <v>0</v>
      </c>
      <c r="J77" s="720">
        <f>I77</f>
        <v>0</v>
      </c>
    </row>
    <row r="78" spans="1:10">
      <c r="A78" s="751"/>
      <c r="B78" s="723" t="s">
        <v>40</v>
      </c>
      <c r="C78" s="724" t="s">
        <v>13</v>
      </c>
      <c r="D78" s="719">
        <v>7.0000000000000007E-2</v>
      </c>
      <c r="E78" s="720">
        <f>D78*E75</f>
        <v>0.28000000000000003</v>
      </c>
      <c r="F78" s="391"/>
      <c r="G78" s="720"/>
      <c r="H78" s="391">
        <f>H74</f>
        <v>0</v>
      </c>
      <c r="I78" s="720">
        <f>H78*E78</f>
        <v>0</v>
      </c>
      <c r="J78" s="720">
        <f>I78</f>
        <v>0</v>
      </c>
    </row>
    <row r="79" spans="1:10" ht="25.5">
      <c r="A79" s="745">
        <v>14</v>
      </c>
      <c r="B79" s="746" t="s">
        <v>310</v>
      </c>
      <c r="C79" s="742" t="s">
        <v>18</v>
      </c>
      <c r="D79" s="743"/>
      <c r="E79" s="747">
        <v>1</v>
      </c>
      <c r="F79" s="409"/>
      <c r="G79" s="748"/>
      <c r="H79" s="409"/>
      <c r="I79" s="748"/>
      <c r="J79" s="748">
        <f>SUM(J80:J82)</f>
        <v>0</v>
      </c>
    </row>
    <row r="80" spans="1:10">
      <c r="A80" s="749"/>
      <c r="B80" s="723" t="s">
        <v>9</v>
      </c>
      <c r="C80" s="724" t="s">
        <v>10</v>
      </c>
      <c r="D80" s="719">
        <v>1.51</v>
      </c>
      <c r="E80" s="720">
        <f>D80*E79</f>
        <v>1.51</v>
      </c>
      <c r="F80" s="390">
        <v>0</v>
      </c>
      <c r="G80" s="720">
        <f>F80*E80</f>
        <v>0</v>
      </c>
      <c r="H80" s="391"/>
      <c r="I80" s="720"/>
      <c r="J80" s="720">
        <f>G80</f>
        <v>0</v>
      </c>
    </row>
    <row r="81" spans="1:10" ht="25.5">
      <c r="A81" s="749"/>
      <c r="B81" s="750" t="s">
        <v>311</v>
      </c>
      <c r="C81" s="724" t="s">
        <v>18</v>
      </c>
      <c r="D81" s="719">
        <v>1</v>
      </c>
      <c r="E81" s="720">
        <f>D81*E79</f>
        <v>1</v>
      </c>
      <c r="F81" s="391"/>
      <c r="G81" s="720"/>
      <c r="H81" s="391">
        <v>0</v>
      </c>
      <c r="I81" s="720">
        <f>H81*E81</f>
        <v>0</v>
      </c>
      <c r="J81" s="720">
        <f>I81</f>
        <v>0</v>
      </c>
    </row>
    <row r="82" spans="1:10">
      <c r="A82" s="751"/>
      <c r="B82" s="723" t="s">
        <v>40</v>
      </c>
      <c r="C82" s="724" t="s">
        <v>13</v>
      </c>
      <c r="D82" s="719">
        <v>7.0000000000000007E-2</v>
      </c>
      <c r="E82" s="720">
        <f>D82*E79</f>
        <v>7.0000000000000007E-2</v>
      </c>
      <c r="F82" s="391"/>
      <c r="G82" s="720"/>
      <c r="H82" s="391">
        <f>H78</f>
        <v>0</v>
      </c>
      <c r="I82" s="720">
        <f>H82*E82</f>
        <v>0</v>
      </c>
      <c r="J82" s="720">
        <f>I82</f>
        <v>0</v>
      </c>
    </row>
    <row r="83" spans="1:10" ht="25.5">
      <c r="A83" s="740">
        <v>15</v>
      </c>
      <c r="B83" s="752" t="s">
        <v>129</v>
      </c>
      <c r="C83" s="742" t="s">
        <v>19</v>
      </c>
      <c r="D83" s="743"/>
      <c r="E83" s="744">
        <v>20</v>
      </c>
      <c r="F83" s="391">
        <v>0</v>
      </c>
      <c r="G83" s="720">
        <f t="shared" ref="G83" si="15">F83*E83</f>
        <v>0</v>
      </c>
      <c r="H83" s="391">
        <v>0</v>
      </c>
      <c r="I83" s="720">
        <f t="shared" ref="I83:I86" si="16">H83*E83</f>
        <v>0</v>
      </c>
      <c r="J83" s="720">
        <f t="shared" ref="J83:J86" si="17">I83+G83</f>
        <v>0</v>
      </c>
    </row>
    <row r="84" spans="1:10" ht="25.5">
      <c r="A84" s="740">
        <v>16</v>
      </c>
      <c r="B84" s="752" t="s">
        <v>111</v>
      </c>
      <c r="C84" s="742" t="s">
        <v>19</v>
      </c>
      <c r="D84" s="743"/>
      <c r="E84" s="744">
        <v>60</v>
      </c>
      <c r="F84" s="391">
        <v>0</v>
      </c>
      <c r="G84" s="720">
        <f>F84*E84</f>
        <v>0</v>
      </c>
      <c r="H84" s="391">
        <v>0</v>
      </c>
      <c r="I84" s="720">
        <f t="shared" si="16"/>
        <v>0</v>
      </c>
      <c r="J84" s="720">
        <f t="shared" si="17"/>
        <v>0</v>
      </c>
    </row>
    <row r="85" spans="1:10" ht="25.5">
      <c r="A85" s="740">
        <v>17</v>
      </c>
      <c r="B85" s="752" t="s">
        <v>112</v>
      </c>
      <c r="C85" s="742" t="s">
        <v>19</v>
      </c>
      <c r="D85" s="743"/>
      <c r="E85" s="744">
        <v>150</v>
      </c>
      <c r="F85" s="391">
        <v>0</v>
      </c>
      <c r="G85" s="720">
        <f t="shared" ref="G85:G86" si="18">F85*E85</f>
        <v>0</v>
      </c>
      <c r="H85" s="391">
        <v>0</v>
      </c>
      <c r="I85" s="720">
        <f t="shared" si="16"/>
        <v>0</v>
      </c>
      <c r="J85" s="720">
        <f t="shared" si="17"/>
        <v>0</v>
      </c>
    </row>
    <row r="86" spans="1:10" ht="25.5">
      <c r="A86" s="740">
        <v>18</v>
      </c>
      <c r="B86" s="752" t="s">
        <v>113</v>
      </c>
      <c r="C86" s="742" t="s">
        <v>19</v>
      </c>
      <c r="D86" s="743"/>
      <c r="E86" s="744">
        <v>200</v>
      </c>
      <c r="F86" s="391">
        <v>0</v>
      </c>
      <c r="G86" s="720">
        <f t="shared" si="18"/>
        <v>0</v>
      </c>
      <c r="H86" s="391">
        <v>0</v>
      </c>
      <c r="I86" s="720">
        <f t="shared" si="16"/>
        <v>0</v>
      </c>
      <c r="J86" s="720">
        <f t="shared" si="17"/>
        <v>0</v>
      </c>
    </row>
    <row r="87" spans="1:10" ht="33.75" customHeight="1">
      <c r="A87" s="740">
        <v>19</v>
      </c>
      <c r="B87" s="752" t="s">
        <v>388</v>
      </c>
      <c r="C87" s="742" t="s">
        <v>33</v>
      </c>
      <c r="D87" s="719"/>
      <c r="E87" s="743">
        <v>1</v>
      </c>
      <c r="F87" s="391">
        <v>0</v>
      </c>
      <c r="G87" s="720">
        <f>F87*E87</f>
        <v>0</v>
      </c>
      <c r="H87" s="721">
        <v>0</v>
      </c>
      <c r="I87" s="720">
        <f t="shared" ref="I87" si="19">H87*E87</f>
        <v>0</v>
      </c>
      <c r="J87" s="720">
        <f t="shared" ref="J87" si="20">I87+G87</f>
        <v>0</v>
      </c>
    </row>
    <row r="88" spans="1:10">
      <c r="A88" s="753"/>
      <c r="B88" s="754" t="s">
        <v>68</v>
      </c>
      <c r="C88" s="754"/>
      <c r="D88" s="755"/>
      <c r="E88" s="756"/>
      <c r="F88" s="756"/>
      <c r="G88" s="757">
        <f>SUM(G12:G87)</f>
        <v>0</v>
      </c>
      <c r="H88" s="756"/>
      <c r="I88" s="757">
        <f>SUM(I12:I87)</f>
        <v>0</v>
      </c>
      <c r="J88" s="757">
        <f>SUM(G88:I88)</f>
        <v>0</v>
      </c>
    </row>
    <row r="89" spans="1:10" ht="13.5">
      <c r="A89" s="632"/>
      <c r="B89" s="758" t="s">
        <v>82</v>
      </c>
      <c r="C89" s="658">
        <v>0.05</v>
      </c>
      <c r="D89" s="759"/>
      <c r="E89" s="759"/>
      <c r="F89" s="760"/>
      <c r="G89" s="760"/>
      <c r="H89" s="760"/>
      <c r="I89" s="760"/>
      <c r="J89" s="760">
        <f>I88*C89</f>
        <v>0</v>
      </c>
    </row>
    <row r="90" spans="1:10" ht="13.5">
      <c r="A90" s="632"/>
      <c r="B90" s="761" t="s">
        <v>8</v>
      </c>
      <c r="C90" s="635"/>
      <c r="D90" s="762"/>
      <c r="E90" s="762"/>
      <c r="F90" s="634"/>
      <c r="G90" s="634"/>
      <c r="H90" s="634"/>
      <c r="I90" s="634"/>
      <c r="J90" s="634">
        <f>J89+J88</f>
        <v>0</v>
      </c>
    </row>
    <row r="91" spans="1:10" ht="13.5">
      <c r="A91" s="763"/>
      <c r="B91" s="764" t="s">
        <v>83</v>
      </c>
      <c r="C91" s="657">
        <v>0.08</v>
      </c>
      <c r="D91" s="759"/>
      <c r="E91" s="759"/>
      <c r="F91" s="760"/>
      <c r="G91" s="760"/>
      <c r="H91" s="760"/>
      <c r="I91" s="760"/>
      <c r="J91" s="760">
        <f>J90*C91</f>
        <v>0</v>
      </c>
    </row>
    <row r="92" spans="1:10">
      <c r="A92" s="765"/>
      <c r="B92" s="766" t="s">
        <v>26</v>
      </c>
      <c r="C92" s="767"/>
      <c r="D92" s="768"/>
      <c r="E92" s="769"/>
      <c r="F92" s="646"/>
      <c r="G92" s="646"/>
      <c r="H92" s="646"/>
      <c r="I92" s="646"/>
      <c r="J92" s="646">
        <f>J91+J90</f>
        <v>0</v>
      </c>
    </row>
    <row r="93" spans="1:10">
      <c r="A93" s="765"/>
      <c r="B93" s="770" t="s">
        <v>73</v>
      </c>
      <c r="C93" s="657">
        <v>0.06</v>
      </c>
      <c r="D93" s="771"/>
      <c r="E93" s="771"/>
      <c r="F93" s="647"/>
      <c r="G93" s="647"/>
      <c r="H93" s="647"/>
      <c r="I93" s="647"/>
      <c r="J93" s="647">
        <f>J92*C93</f>
        <v>0</v>
      </c>
    </row>
    <row r="94" spans="1:10">
      <c r="A94" s="765"/>
      <c r="B94" s="772" t="s">
        <v>26</v>
      </c>
      <c r="C94" s="767"/>
      <c r="D94" s="768"/>
      <c r="E94" s="769"/>
      <c r="F94" s="646"/>
      <c r="G94" s="646"/>
      <c r="H94" s="646"/>
      <c r="I94" s="646"/>
      <c r="J94" s="646">
        <f>J93+J92</f>
        <v>0</v>
      </c>
    </row>
    <row r="95" spans="1:10">
      <c r="A95" s="773"/>
      <c r="B95" s="774"/>
      <c r="C95" s="774"/>
      <c r="D95" s="774"/>
      <c r="E95" s="774"/>
      <c r="F95" s="774"/>
      <c r="G95" s="774"/>
      <c r="H95" s="774"/>
      <c r="I95" s="774"/>
      <c r="J95" s="774"/>
    </row>
    <row r="96" spans="1:10">
      <c r="A96" s="775"/>
      <c r="B96" s="776"/>
      <c r="C96" s="775"/>
      <c r="D96" s="775"/>
      <c r="E96" s="775"/>
      <c r="F96" s="775"/>
      <c r="G96" s="775"/>
      <c r="H96" s="775"/>
      <c r="I96" s="775"/>
      <c r="J96" s="777"/>
    </row>
    <row r="97" spans="1:10">
      <c r="A97" s="778"/>
      <c r="B97" s="779"/>
      <c r="C97" s="779"/>
      <c r="D97" s="779"/>
      <c r="E97" s="779"/>
      <c r="F97" s="780"/>
      <c r="G97" s="779"/>
      <c r="H97" s="779"/>
      <c r="I97" s="779"/>
      <c r="J97" s="781"/>
    </row>
    <row r="99" spans="1:10">
      <c r="B99" s="783"/>
      <c r="C99" s="783"/>
      <c r="D99" s="783"/>
      <c r="E99" s="783"/>
      <c r="F99" s="783"/>
      <c r="G99" s="783"/>
      <c r="H99" s="783"/>
      <c r="I99" s="783"/>
      <c r="J99" s="783"/>
    </row>
  </sheetData>
  <sheetProtection algorithmName="SHA-512" hashValue="rwyn7p/9OuK98KaaIwPXUEwYtNQgeuwmhAZZ1BsULuPT+a/b82ndUlcE7whk0JlPdbpt9eRP232CyRoaUWTt+w==" saltValue="BGcJfaMeU11QkKHnzmmZ3w==" spinCount="100000" sheet="1" formatCells="0" formatColumns="0" formatRows="0" insertColumns="0" insertRows="0" insertHyperlinks="0" deleteColumns="0" deleteRows="0" sort="0" autoFilter="0" pivotTables="0"/>
  <mergeCells count="29">
    <mergeCell ref="A75:A78"/>
    <mergeCell ref="A79:A82"/>
    <mergeCell ref="A32:A41"/>
    <mergeCell ref="A42:A50"/>
    <mergeCell ref="A51:A60"/>
    <mergeCell ref="A61:A68"/>
    <mergeCell ref="A71:A74"/>
    <mergeCell ref="A12:A15"/>
    <mergeCell ref="A16:A19"/>
    <mergeCell ref="A20:A23"/>
    <mergeCell ref="A24:A27"/>
    <mergeCell ref="A28:A31"/>
    <mergeCell ref="B99:J99"/>
    <mergeCell ref="J7:J10"/>
    <mergeCell ref="C9:C10"/>
    <mergeCell ref="D9:D10"/>
    <mergeCell ref="E9:E10"/>
    <mergeCell ref="F9:F10"/>
    <mergeCell ref="G9:G10"/>
    <mergeCell ref="H9:H10"/>
    <mergeCell ref="I9:I10"/>
    <mergeCell ref="A2:J2"/>
    <mergeCell ref="A3:J3"/>
    <mergeCell ref="A7:A10"/>
    <mergeCell ref="B7:B10"/>
    <mergeCell ref="C7:E8"/>
    <mergeCell ref="F7:G8"/>
    <mergeCell ref="H7:I8"/>
    <mergeCell ref="A4:J4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1:O50"/>
  <sheetViews>
    <sheetView topLeftCell="A12" zoomScaleNormal="100" zoomScaleSheetLayoutView="106" workbookViewId="0">
      <selection activeCell="L36" sqref="L36"/>
    </sheetView>
  </sheetViews>
  <sheetFormatPr defaultColWidth="10.42578125" defaultRowHeight="12.75"/>
  <cols>
    <col min="1" max="1" width="10.42578125" style="593"/>
    <col min="2" max="2" width="3.85546875" style="655" customWidth="1"/>
    <col min="3" max="3" width="66.140625" style="593" customWidth="1"/>
    <col min="4" max="4" width="14.140625" style="593" customWidth="1"/>
    <col min="5" max="5" width="17.85546875" style="593" customWidth="1"/>
    <col min="6" max="6" width="15.42578125" style="593" customWidth="1"/>
    <col min="7" max="7" width="17.28515625" style="593" customWidth="1"/>
    <col min="8" max="15" width="10.140625" style="593" customWidth="1"/>
    <col min="16" max="16384" width="10.42578125" style="593"/>
  </cols>
  <sheetData>
    <row r="1" spans="2:7" s="576" customFormat="1" ht="10.5" customHeight="1">
      <c r="B1" s="574"/>
      <c r="C1" s="575"/>
      <c r="D1" s="575"/>
      <c r="E1" s="575"/>
      <c r="F1" s="575"/>
      <c r="G1" s="575"/>
    </row>
    <row r="2" spans="2:7" s="576" customFormat="1" ht="50.25" customHeight="1">
      <c r="B2" s="577" t="s">
        <v>355</v>
      </c>
      <c r="C2" s="577"/>
      <c r="D2" s="577"/>
      <c r="E2" s="577"/>
      <c r="F2" s="577"/>
      <c r="G2" s="577"/>
    </row>
    <row r="3" spans="2:7" s="576" customFormat="1" ht="16.5" customHeight="1">
      <c r="B3" s="577"/>
      <c r="C3" s="577"/>
      <c r="D3" s="577"/>
      <c r="E3" s="577"/>
      <c r="F3" s="577"/>
      <c r="G3" s="577"/>
    </row>
    <row r="4" spans="2:7" s="576" customFormat="1" ht="18" customHeight="1">
      <c r="B4" s="577" t="s">
        <v>323</v>
      </c>
      <c r="C4" s="577"/>
      <c r="D4" s="577"/>
      <c r="E4" s="577"/>
      <c r="F4" s="577"/>
      <c r="G4" s="577"/>
    </row>
    <row r="5" spans="2:7" s="576" customFormat="1" ht="15.75">
      <c r="B5" s="578"/>
      <c r="C5" s="579" t="s">
        <v>324</v>
      </c>
      <c r="D5" s="580"/>
      <c r="E5" s="580"/>
      <c r="F5" s="580"/>
      <c r="G5" s="580"/>
    </row>
    <row r="6" spans="2:7" s="584" customFormat="1" ht="18.75" customHeight="1">
      <c r="B6" s="581" t="s">
        <v>72</v>
      </c>
      <c r="C6" s="582"/>
      <c r="D6" s="583"/>
      <c r="E6" s="583"/>
      <c r="F6" s="583"/>
      <c r="G6" s="583"/>
    </row>
    <row r="7" spans="2:7" s="584" customFormat="1" ht="16.5">
      <c r="B7" s="585"/>
      <c r="C7" s="586"/>
      <c r="D7" s="587"/>
      <c r="E7" s="587"/>
      <c r="F7" s="587"/>
      <c r="G7" s="587"/>
    </row>
    <row r="8" spans="2:7">
      <c r="B8" s="588" t="s">
        <v>253</v>
      </c>
      <c r="C8" s="589" t="s">
        <v>254</v>
      </c>
      <c r="D8" s="590" t="s">
        <v>5</v>
      </c>
      <c r="E8" s="591" t="s">
        <v>255</v>
      </c>
      <c r="F8" s="592" t="s">
        <v>279</v>
      </c>
      <c r="G8" s="591" t="s">
        <v>7</v>
      </c>
    </row>
    <row r="9" spans="2:7" ht="42.75" customHeight="1">
      <c r="B9" s="594"/>
      <c r="C9" s="595"/>
      <c r="D9" s="594"/>
      <c r="E9" s="594"/>
      <c r="F9" s="596"/>
      <c r="G9" s="594"/>
    </row>
    <row r="10" spans="2:7">
      <c r="B10" s="597">
        <v>1</v>
      </c>
      <c r="C10" s="598">
        <v>2</v>
      </c>
      <c r="D10" s="597">
        <v>3</v>
      </c>
      <c r="E10" s="598">
        <v>4</v>
      </c>
      <c r="F10" s="597">
        <v>5</v>
      </c>
      <c r="G10" s="598">
        <v>6</v>
      </c>
    </row>
    <row r="11" spans="2:7" ht="26.25" customHeight="1">
      <c r="B11" s="599"/>
      <c r="C11" s="600" t="s">
        <v>325</v>
      </c>
      <c r="D11" s="601"/>
      <c r="E11" s="601"/>
      <c r="F11" s="602"/>
      <c r="G11" s="602"/>
    </row>
    <row r="12" spans="2:7" ht="13.5">
      <c r="B12" s="603">
        <v>1</v>
      </c>
      <c r="C12" s="613" t="s">
        <v>326</v>
      </c>
      <c r="D12" s="617" t="s">
        <v>19</v>
      </c>
      <c r="E12" s="606">
        <v>200</v>
      </c>
      <c r="F12" s="795">
        <v>0</v>
      </c>
      <c r="G12" s="607">
        <f>F12*E12</f>
        <v>0</v>
      </c>
    </row>
    <row r="13" spans="2:7" ht="27">
      <c r="B13" s="603">
        <v>2</v>
      </c>
      <c r="C13" s="613" t="s">
        <v>327</v>
      </c>
      <c r="D13" s="617" t="s">
        <v>262</v>
      </c>
      <c r="E13" s="625">
        <v>1</v>
      </c>
      <c r="F13" s="795">
        <v>0</v>
      </c>
      <c r="G13" s="607">
        <f t="shared" ref="G13:G36" si="0">F13*E13</f>
        <v>0</v>
      </c>
    </row>
    <row r="14" spans="2:7" ht="13.5">
      <c r="B14" s="603">
        <v>3</v>
      </c>
      <c r="C14" s="613" t="s">
        <v>328</v>
      </c>
      <c r="D14" s="617" t="s">
        <v>18</v>
      </c>
      <c r="E14" s="606">
        <v>7</v>
      </c>
      <c r="F14" s="796">
        <v>0</v>
      </c>
      <c r="G14" s="607">
        <f t="shared" si="0"/>
        <v>0</v>
      </c>
    </row>
    <row r="15" spans="2:7" ht="13.5">
      <c r="B15" s="603">
        <v>4</v>
      </c>
      <c r="C15" s="613" t="s">
        <v>329</v>
      </c>
      <c r="D15" s="617" t="s">
        <v>18</v>
      </c>
      <c r="E15" s="625">
        <v>1</v>
      </c>
      <c r="F15" s="796">
        <v>0</v>
      </c>
      <c r="G15" s="607">
        <f t="shared" si="0"/>
        <v>0</v>
      </c>
    </row>
    <row r="16" spans="2:7" ht="13.5">
      <c r="B16" s="603">
        <v>5</v>
      </c>
      <c r="C16" s="613" t="s">
        <v>330</v>
      </c>
      <c r="D16" s="617" t="s">
        <v>18</v>
      </c>
      <c r="E16" s="625">
        <v>2</v>
      </c>
      <c r="F16" s="797">
        <v>0</v>
      </c>
      <c r="G16" s="607">
        <f t="shared" si="0"/>
        <v>0</v>
      </c>
    </row>
    <row r="17" spans="2:7" ht="13.5">
      <c r="B17" s="603">
        <v>6</v>
      </c>
      <c r="C17" s="613" t="s">
        <v>331</v>
      </c>
      <c r="D17" s="617" t="s">
        <v>18</v>
      </c>
      <c r="E17" s="606">
        <v>10</v>
      </c>
      <c r="F17" s="797">
        <v>0</v>
      </c>
      <c r="G17" s="607">
        <f t="shared" si="0"/>
        <v>0</v>
      </c>
    </row>
    <row r="18" spans="2:7" ht="13.5">
      <c r="B18" s="603">
        <v>7</v>
      </c>
      <c r="C18" s="613" t="s">
        <v>332</v>
      </c>
      <c r="D18" s="617" t="s">
        <v>18</v>
      </c>
      <c r="E18" s="606">
        <v>2</v>
      </c>
      <c r="F18" s="798">
        <v>0</v>
      </c>
      <c r="G18" s="607">
        <f t="shared" si="0"/>
        <v>0</v>
      </c>
    </row>
    <row r="19" spans="2:7" ht="13.5">
      <c r="B19" s="603">
        <v>8</v>
      </c>
      <c r="C19" s="613" t="s">
        <v>333</v>
      </c>
      <c r="D19" s="617" t="s">
        <v>18</v>
      </c>
      <c r="E19" s="606">
        <v>2</v>
      </c>
      <c r="F19" s="799">
        <v>0</v>
      </c>
      <c r="G19" s="607">
        <f t="shared" si="0"/>
        <v>0</v>
      </c>
    </row>
    <row r="20" spans="2:7">
      <c r="B20" s="599"/>
      <c r="C20" s="600" t="s">
        <v>334</v>
      </c>
      <c r="D20" s="601"/>
      <c r="E20" s="601"/>
      <c r="F20" s="800"/>
      <c r="G20" s="611"/>
    </row>
    <row r="21" spans="2:7" ht="13.5">
      <c r="B21" s="603">
        <v>9</v>
      </c>
      <c r="C21" s="784" t="s">
        <v>335</v>
      </c>
      <c r="D21" s="617" t="s">
        <v>19</v>
      </c>
      <c r="E21" s="785">
        <v>250</v>
      </c>
      <c r="F21" s="801">
        <v>0</v>
      </c>
      <c r="G21" s="607">
        <f t="shared" si="0"/>
        <v>0</v>
      </c>
    </row>
    <row r="22" spans="2:7" ht="27">
      <c r="B22" s="603">
        <v>10</v>
      </c>
      <c r="C22" s="786" t="s">
        <v>336</v>
      </c>
      <c r="D22" s="605" t="s">
        <v>262</v>
      </c>
      <c r="E22" s="785">
        <v>1</v>
      </c>
      <c r="F22" s="801">
        <v>0</v>
      </c>
      <c r="G22" s="607">
        <f t="shared" si="0"/>
        <v>0</v>
      </c>
    </row>
    <row r="23" spans="2:7" ht="13.5">
      <c r="B23" s="603">
        <v>11</v>
      </c>
      <c r="C23" s="787" t="s">
        <v>337</v>
      </c>
      <c r="D23" s="617" t="s">
        <v>18</v>
      </c>
      <c r="E23" s="785">
        <v>1</v>
      </c>
      <c r="F23" s="801">
        <v>0</v>
      </c>
      <c r="G23" s="607">
        <f t="shared" si="0"/>
        <v>0</v>
      </c>
    </row>
    <row r="24" spans="2:7" ht="13.5">
      <c r="B24" s="603">
        <v>12</v>
      </c>
      <c r="C24" s="784" t="s">
        <v>338</v>
      </c>
      <c r="D24" s="617" t="s">
        <v>18</v>
      </c>
      <c r="E24" s="785">
        <v>1</v>
      </c>
      <c r="F24" s="801">
        <v>0</v>
      </c>
      <c r="G24" s="607">
        <f t="shared" si="0"/>
        <v>0</v>
      </c>
    </row>
    <row r="25" spans="2:7" ht="13.5">
      <c r="B25" s="603">
        <v>13</v>
      </c>
      <c r="C25" s="786" t="s">
        <v>339</v>
      </c>
      <c r="D25" s="617" t="s">
        <v>18</v>
      </c>
      <c r="E25" s="785">
        <v>1</v>
      </c>
      <c r="F25" s="801">
        <v>0</v>
      </c>
      <c r="G25" s="607">
        <f t="shared" si="0"/>
        <v>0</v>
      </c>
    </row>
    <row r="26" spans="2:7" ht="40.5">
      <c r="B26" s="603">
        <v>14</v>
      </c>
      <c r="C26" s="786" t="s">
        <v>340</v>
      </c>
      <c r="D26" s="788" t="s">
        <v>18</v>
      </c>
      <c r="E26" s="624">
        <v>1</v>
      </c>
      <c r="F26" s="801">
        <v>0</v>
      </c>
      <c r="G26" s="607">
        <f t="shared" si="0"/>
        <v>0</v>
      </c>
    </row>
    <row r="27" spans="2:7" ht="13.5">
      <c r="B27" s="603">
        <v>15</v>
      </c>
      <c r="C27" s="626" t="s">
        <v>341</v>
      </c>
      <c r="D27" s="617" t="s">
        <v>18</v>
      </c>
      <c r="E27" s="785">
        <v>15</v>
      </c>
      <c r="F27" s="801">
        <v>0</v>
      </c>
      <c r="G27" s="607">
        <f t="shared" si="0"/>
        <v>0</v>
      </c>
    </row>
    <row r="28" spans="2:7" s="620" customFormat="1" ht="27">
      <c r="B28" s="603">
        <v>16</v>
      </c>
      <c r="C28" s="789" t="s">
        <v>342</v>
      </c>
      <c r="D28" s="617" t="s">
        <v>18</v>
      </c>
      <c r="E28" s="624">
        <v>2</v>
      </c>
      <c r="F28" s="801">
        <v>0</v>
      </c>
      <c r="G28" s="607">
        <f t="shared" si="0"/>
        <v>0</v>
      </c>
    </row>
    <row r="29" spans="2:7" s="620" customFormat="1">
      <c r="B29" s="790"/>
      <c r="C29" s="600" t="s">
        <v>343</v>
      </c>
      <c r="D29" s="601"/>
      <c r="E29" s="601"/>
      <c r="F29" s="405"/>
      <c r="G29" s="611"/>
    </row>
    <row r="30" spans="2:7" s="620" customFormat="1" ht="15">
      <c r="B30" s="622">
        <v>17</v>
      </c>
      <c r="C30" s="604" t="s">
        <v>344</v>
      </c>
      <c r="D30" s="605" t="s">
        <v>19</v>
      </c>
      <c r="E30" s="606">
        <v>10</v>
      </c>
      <c r="F30" s="802">
        <v>0</v>
      </c>
      <c r="G30" s="607">
        <f t="shared" si="0"/>
        <v>0</v>
      </c>
    </row>
    <row r="31" spans="2:7" s="620" customFormat="1" ht="13.5">
      <c r="B31" s="603">
        <v>18</v>
      </c>
      <c r="C31" s="613" t="s">
        <v>345</v>
      </c>
      <c r="D31" s="605" t="s">
        <v>18</v>
      </c>
      <c r="E31" s="785">
        <v>1</v>
      </c>
      <c r="F31" s="801">
        <v>0</v>
      </c>
      <c r="G31" s="607"/>
    </row>
    <row r="32" spans="2:7" s="620" customFormat="1" ht="13.5">
      <c r="B32" s="622">
        <v>19</v>
      </c>
      <c r="C32" s="613" t="s">
        <v>346</v>
      </c>
      <c r="D32" s="605" t="s">
        <v>18</v>
      </c>
      <c r="E32" s="785">
        <v>1</v>
      </c>
      <c r="F32" s="801">
        <v>0</v>
      </c>
      <c r="G32" s="607">
        <f t="shared" si="0"/>
        <v>0</v>
      </c>
    </row>
    <row r="33" spans="2:15" ht="13.5">
      <c r="B33" s="599"/>
      <c r="C33" s="600" t="s">
        <v>274</v>
      </c>
      <c r="D33" s="601"/>
      <c r="E33" s="601"/>
      <c r="F33" s="405"/>
      <c r="G33" s="611"/>
    </row>
    <row r="34" spans="2:15" ht="13.5">
      <c r="B34" s="622">
        <v>20</v>
      </c>
      <c r="C34" s="613" t="s">
        <v>275</v>
      </c>
      <c r="D34" s="623" t="s">
        <v>18</v>
      </c>
      <c r="E34" s="624">
        <v>15</v>
      </c>
      <c r="F34" s="801">
        <v>0</v>
      </c>
      <c r="G34" s="607">
        <f t="shared" si="0"/>
        <v>0</v>
      </c>
    </row>
    <row r="35" spans="2:15" s="620" customFormat="1" ht="13.5">
      <c r="B35" s="622">
        <v>21</v>
      </c>
      <c r="C35" s="604" t="s">
        <v>277</v>
      </c>
      <c r="D35" s="623" t="s">
        <v>19</v>
      </c>
      <c r="E35" s="625">
        <v>250</v>
      </c>
      <c r="F35" s="802">
        <v>0</v>
      </c>
      <c r="G35" s="607">
        <f t="shared" si="0"/>
        <v>0</v>
      </c>
    </row>
    <row r="36" spans="2:15" ht="27">
      <c r="B36" s="622">
        <v>22</v>
      </c>
      <c r="C36" s="626" t="s">
        <v>278</v>
      </c>
      <c r="D36" s="605" t="s">
        <v>262</v>
      </c>
      <c r="E36" s="627">
        <v>2</v>
      </c>
      <c r="F36" s="801">
        <v>0</v>
      </c>
      <c r="G36" s="607">
        <f t="shared" si="0"/>
        <v>0</v>
      </c>
    </row>
    <row r="37" spans="2:15" ht="13.5">
      <c r="B37" s="622"/>
      <c r="C37" s="791" t="s">
        <v>8</v>
      </c>
      <c r="D37" s="605"/>
      <c r="E37" s="627"/>
      <c r="F37" s="615"/>
      <c r="G37" s="792">
        <f>SUM(G12:G36)</f>
        <v>0</v>
      </c>
    </row>
    <row r="38" spans="2:15" ht="14.25">
      <c r="B38" s="628">
        <v>23</v>
      </c>
      <c r="C38" s="629" t="s">
        <v>280</v>
      </c>
      <c r="D38" s="628"/>
      <c r="E38" s="615"/>
      <c r="F38" s="615"/>
      <c r="G38" s="615">
        <f>G37*0.2</f>
        <v>0</v>
      </c>
    </row>
    <row r="39" spans="2:15" ht="14.25">
      <c r="B39" s="630"/>
      <c r="C39" s="793" t="s">
        <v>282</v>
      </c>
      <c r="D39" s="630"/>
      <c r="E39" s="614"/>
      <c r="F39" s="614"/>
      <c r="G39" s="614">
        <f>G38+G37</f>
        <v>0</v>
      </c>
    </row>
    <row r="40" spans="2:15" s="661" customFormat="1" ht="13.5">
      <c r="B40" s="632"/>
      <c r="C40" s="633" t="s">
        <v>82</v>
      </c>
      <c r="D40" s="572">
        <v>0.05</v>
      </c>
      <c r="E40" s="634"/>
      <c r="F40" s="634"/>
      <c r="G40" s="634">
        <f>G37*D40</f>
        <v>0</v>
      </c>
      <c r="H40" s="593"/>
      <c r="I40" s="593"/>
      <c r="J40" s="593"/>
      <c r="K40" s="593"/>
      <c r="L40" s="593"/>
      <c r="M40" s="593"/>
      <c r="N40" s="593"/>
      <c r="O40" s="593"/>
    </row>
    <row r="41" spans="2:15" s="661" customFormat="1" ht="13.5">
      <c r="B41" s="632"/>
      <c r="C41" s="633" t="s">
        <v>8</v>
      </c>
      <c r="D41" s="635"/>
      <c r="E41" s="634"/>
      <c r="F41" s="634"/>
      <c r="G41" s="634">
        <f>G40+G39</f>
        <v>0</v>
      </c>
      <c r="H41" s="593"/>
      <c r="I41" s="593"/>
      <c r="J41" s="593"/>
      <c r="K41" s="593"/>
      <c r="L41" s="593"/>
      <c r="M41" s="593"/>
      <c r="N41" s="593"/>
      <c r="O41" s="593"/>
    </row>
    <row r="42" spans="2:15" ht="14.25">
      <c r="B42" s="636"/>
      <c r="C42" s="637" t="s">
        <v>32</v>
      </c>
      <c r="D42" s="573">
        <v>0.65</v>
      </c>
      <c r="E42" s="638"/>
      <c r="F42" s="639"/>
      <c r="G42" s="638">
        <f>G38*D42</f>
        <v>0</v>
      </c>
    </row>
    <row r="43" spans="2:15" ht="14.25">
      <c r="B43" s="640"/>
      <c r="C43" s="641" t="s">
        <v>8</v>
      </c>
      <c r="D43" s="642"/>
      <c r="E43" s="614"/>
      <c r="F43" s="643"/>
      <c r="G43" s="614">
        <f>G42+G41</f>
        <v>0</v>
      </c>
    </row>
    <row r="44" spans="2:15" ht="14.25">
      <c r="B44" s="644"/>
      <c r="C44" s="645" t="s">
        <v>73</v>
      </c>
      <c r="D44" s="573">
        <v>0.06</v>
      </c>
      <c r="E44" s="646"/>
      <c r="F44" s="647"/>
      <c r="G44" s="647">
        <f>G43*D44</f>
        <v>0</v>
      </c>
    </row>
    <row r="45" spans="2:15" ht="13.5">
      <c r="B45" s="648"/>
      <c r="C45" s="649" t="s">
        <v>26</v>
      </c>
      <c r="D45" s="650"/>
      <c r="E45" s="614"/>
      <c r="F45" s="646"/>
      <c r="G45" s="646">
        <f>G44+G43</f>
        <v>0</v>
      </c>
    </row>
    <row r="47" spans="2:15" ht="14.25">
      <c r="B47" s="651"/>
      <c r="C47" s="652"/>
      <c r="D47" s="651"/>
      <c r="E47" s="651"/>
      <c r="F47" s="651"/>
      <c r="G47" s="651"/>
    </row>
    <row r="48" spans="2:15" ht="16.5">
      <c r="B48" s="653"/>
      <c r="C48" s="653"/>
      <c r="D48" s="654"/>
      <c r="F48" s="571"/>
    </row>
    <row r="50" spans="3:7" ht="16.5">
      <c r="C50" s="794"/>
      <c r="D50" s="794"/>
      <c r="E50" s="794"/>
      <c r="F50" s="794"/>
      <c r="G50" s="794"/>
    </row>
  </sheetData>
  <sheetProtection algorithmName="SHA-512" hashValue="JnN2DfkjNMklxMuTvyhh4zgB4FDMmDXvDGMnu7sENfjqeNxE+r3gcjiey4p77DIhnusEDSmq2J4xTYYReCwZxg==" saltValue="O+qTZqjrNFFWBGOyolRd6Q==" spinCount="100000" sheet="1" formatCells="0" formatColumns="0" formatRows="0" insertColumns="0" insertRows="0" insertHyperlinks="0" deleteColumns="0" deleteRows="0" sort="0" autoFilter="0" pivotTables="0"/>
  <autoFilter ref="C1:C50" xr:uid="{00000000-0009-0000-0000-000006000000}"/>
  <mergeCells count="10">
    <mergeCell ref="B2:G2"/>
    <mergeCell ref="B3:G3"/>
    <mergeCell ref="B4:G4"/>
    <mergeCell ref="C5:G5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scale="90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Tavp</vt:lpstr>
      <vt:lpstr>nakrebi</vt:lpstr>
      <vt:lpstr>samsheneblo</vt:lpstr>
      <vt:lpstr>wyal-kanal,vent </vt:lpstr>
      <vt:lpstr>eleqtro </vt:lpstr>
      <vt:lpstr>gatboba</vt:lpstr>
      <vt:lpstr>susti denebi</vt:lpstr>
      <vt:lpstr>'eleqtro '!Print_Area</vt:lpstr>
      <vt:lpstr>gatboba!Print_Area</vt:lpstr>
      <vt:lpstr>nakrebi!Print_Area</vt:lpstr>
      <vt:lpstr>samsheneblo!Print_Area</vt:lpstr>
      <vt:lpstr>'susti denebi'!Print_Area</vt:lpstr>
      <vt:lpstr>'wyal-kanal,vent '!Print_Area</vt:lpstr>
      <vt:lpstr>'eleqtro '!Print_Titles</vt:lpstr>
      <vt:lpstr>gatboba!Print_Titles</vt:lpstr>
      <vt:lpstr>samsheneblo!Print_Titles</vt:lpstr>
      <vt:lpstr>'susti denebi'!Print_Titles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ADMIN</cp:lastModifiedBy>
  <cp:lastPrinted>2021-07-04T05:34:52Z</cp:lastPrinted>
  <dcterms:created xsi:type="dcterms:W3CDTF">2015-04-08T06:39:15Z</dcterms:created>
  <dcterms:modified xsi:type="dcterms:W3CDTF">2022-04-06T06:38:12Z</dcterms:modified>
</cp:coreProperties>
</file>